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10.xml.rels" ContentType="application/vnd.openxmlformats-package.relationships+xml"/>
  <Override PartName="/xl/worksheets/_rels/sheet4.xml.rels" ContentType="application/vnd.openxmlformats-package.relationships+xml"/>
  <Override PartName="/xl/worksheets/_rels/sheet9.xml.rels" ContentType="application/vnd.openxmlformats-package.relationships+xml"/>
  <Override PartName="/xl/worksheets/_rels/sheet8.xml.rels" ContentType="application/vnd.openxmlformats-package.relationships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3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Summary" sheetId="2" state="visible" r:id="rId4"/>
    <sheet name="Jobs" sheetId="3" state="visible" r:id="rId5"/>
    <sheet name="Quotes" sheetId="4" state="visible" r:id="rId6"/>
    <sheet name="Variations" sheetId="5" state="visible" r:id="rId7"/>
    <sheet name="Bills" sheetId="6" state="visible" r:id="rId8"/>
    <sheet name="Bill lines" sheetId="7" state="visible" r:id="rId9"/>
    <sheet name="Xero bill tie-out" sheetId="8" state="visible" r:id="rId10"/>
    <sheet name="Job type margins" sheetId="9" state="visible" r:id="rId11"/>
    <sheet name="Quote status" sheetId="10" state="visible" r:id="rId12"/>
  </sheets>
  <definedNames>
    <definedName function="false" hidden="true" localSheetId="6" name="_xlnm._FilterDatabase" vbProcedure="false">'Bill lines'!$A$1:$J$2201</definedName>
    <definedName function="false" hidden="true" localSheetId="5" name="_xlnm._FilterDatabase" vbProcedure="false">Bills!$A$1:$J$668</definedName>
    <definedName function="false" hidden="true" localSheetId="8" name="_xlnm._FilterDatabase" vbProcedure="false">'Job type margins'!$A$1:$H$8</definedName>
    <definedName function="false" hidden="true" localSheetId="2" name="_xlnm._FilterDatabase" vbProcedure="false">Jobs!$A$1:$R$86</definedName>
    <definedName function="false" hidden="true" localSheetId="9" name="_xlnm._FilterDatabase" vbProcedure="false">'Quote status'!$A$1:$C$5</definedName>
    <definedName function="false" hidden="true" localSheetId="3" name="_xlnm._FilterDatabase" vbProcedure="false">Quotes!$A$1:$F$421</definedName>
    <definedName function="false" hidden="true" localSheetId="4" name="_xlnm._FilterDatabase" vbProcedure="false">Variations!$A$1:$I$161</definedName>
    <definedName function="false" hidden="true" localSheetId="7" name="_xlnm._FilterDatabase" vbProcedure="false">'Xero bill tie-out'!$A$1:$G$13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<sst xmlns="http://schemas.openxmlformats.org/spreadsheetml/2006/main" count="14676" uniqueCount="1669">
  <si>
    <t xml:space="preserve">Tradify and Xero workbook for a small builder: jobs, variations, supplier bills and tie-out</t>
  </si>
  <si>
    <t xml:space="preserve">Work sample: realistic data, not a past client job. Amounts are in AUD and GST is 10%.</t>
  </si>
  <si>
    <t xml:space="preserve">Illustrative sample data for a Melbourne builder: 85 jobs over the 12 months to 30 September 2026. It shows how job margin, unbilled variations and supplier bills are checked against Xero.</t>
  </si>
  <si>
    <t xml:space="preserve">Formulas are live. Change a variation, a bill line or a quote and the job totals, margins, GST and tie-out recalculate.</t>
  </si>
  <si>
    <t xml:space="preserve">Sheet</t>
  </si>
  <si>
    <t xml:space="preserve">What it shows</t>
  </si>
  <si>
    <t xml:space="preserve">Summary</t>
  </si>
  <si>
    <t xml:space="preserve">Key totals and checks as live formulas, next to the figure printed in the walkthrough.</t>
  </si>
  <si>
    <t xml:space="preserve">Jobs</t>
  </si>
  <si>
    <t xml:space="preserve">One row per job. Accepted quote, variations, bill costs, total cost, revenue and margin are formulas.</t>
  </si>
  <si>
    <t xml:space="preserve">Quotes</t>
  </si>
  <si>
    <t xml:space="preserve">420 quotes with status.</t>
  </si>
  <si>
    <t xml:space="preserve">Variations</t>
  </si>
  <si>
    <t xml:space="preserve">160 variations, with GST and whether each was invoiced in the old process.</t>
  </si>
  <si>
    <t xml:space="preserve">Bills</t>
  </si>
  <si>
    <t xml:space="preserve">667 supplier bills. Line count, totals and GST are formulas built from the bill lines.</t>
  </si>
  <si>
    <t xml:space="preserve">Bill lines</t>
  </si>
  <si>
    <t xml:space="preserve">2,200 supplier bill lines. Line amount is quantity times unit cost.</t>
  </si>
  <si>
    <t xml:space="preserve">Xero bill tie-out</t>
  </si>
  <si>
    <t xml:space="preserve">Monthly comparison of Tradify bills with Xero bills. Difference is a formula.</t>
  </si>
  <si>
    <t xml:space="preserve">Job type margins</t>
  </si>
  <si>
    <t xml:space="preserve">Margin on complete jobs by job type, with and without the variations that were left off invoices.</t>
  </si>
  <si>
    <t xml:space="preserve">Quote status</t>
  </si>
  <si>
    <t xml:space="preserve">Quote count and value by status.</t>
  </si>
  <si>
    <t xml:space="preserve">The totals row under each table follows the filters. All amounts are in AUD ex GST unless a column says inc GST.</t>
  </si>
  <si>
    <t xml:space="preserve">Prepared by Manaz Afzal</t>
  </si>
  <si>
    <t xml:space="preserve">Summary and tie-out checks</t>
  </si>
  <si>
    <t xml:space="preserve">Green cells are live formulas. 'Printed in walkthrough' is the figure shown in index.md, so the workbook can be compared with it.</t>
  </si>
  <si>
    <t xml:space="preserve">Sample size</t>
  </si>
  <si>
    <t xml:space="preserve">Value</t>
  </si>
  <si>
    <t xml:space="preserve">Printed in walkthrough</t>
  </si>
  <si>
    <t xml:space="preserve">Match</t>
  </si>
  <si>
    <t xml:space="preserve">Note</t>
  </si>
  <si>
    <t xml:space="preserve">Complete jobs</t>
  </si>
  <si>
    <t xml:space="preserve">Live jobs</t>
  </si>
  <si>
    <t xml:space="preserve">Variations not invoiced in the old process</t>
  </si>
  <si>
    <t xml:space="preserve">Supplier bills</t>
  </si>
  <si>
    <t xml:space="preserve">Supplier bill lines</t>
  </si>
  <si>
    <t xml:space="preserve">Accepted quote value (ex GST)</t>
  </si>
  <si>
    <t xml:space="preserve">Approved variations (ex GST)</t>
  </si>
  <si>
    <t xml:space="preserve">Rear extension, Kew (job 1016)</t>
  </si>
  <si>
    <t xml:space="preserve">Quote total (ex GST)</t>
  </si>
  <si>
    <t xml:space="preserve">Variations approved but not invoiced (ex GST)</t>
  </si>
  <si>
    <t xml:space="preserve">1016-V3 and 1016-V5</t>
  </si>
  <si>
    <t xml:space="preserve">Revenue invoiced, old process (ex GST)</t>
  </si>
  <si>
    <t xml:space="preserve">Revenue with all variations invoiced (ex GST)</t>
  </si>
  <si>
    <t xml:space="preserve">Total cost, bills + labour</t>
  </si>
  <si>
    <t xml:space="preserve">Gross profit, old process</t>
  </si>
  <si>
    <t xml:space="preserve">Gross profit, all variations invoiced</t>
  </si>
  <si>
    <t xml:space="preserve">Margin, old process</t>
  </si>
  <si>
    <t xml:space="preserve">16.4% in the walkthrough</t>
  </si>
  <si>
    <t xml:space="preserve">Margin, all variations invoiced</t>
  </si>
  <si>
    <t xml:space="preserve">21.8% in the walkthrough</t>
  </si>
  <si>
    <t xml:space="preserve">Margin across the complete jobs</t>
  </si>
  <si>
    <t xml:space="preserve">Revenue, old process (ex GST)</t>
  </si>
  <si>
    <t xml:space="preserve">Revenue, all variations invoiced (ex GST)</t>
  </si>
  <si>
    <t xml:space="preserve">7.8% in the walkthrough</t>
  </si>
  <si>
    <t xml:space="preserve">9.7% in the walkthrough</t>
  </si>
  <si>
    <t xml:space="preserve">Bills, GST and the Xero tie-out</t>
  </si>
  <si>
    <t xml:space="preserve">Bills ex GST</t>
  </si>
  <si>
    <t xml:space="preserve">GST on bills (10% per bill)</t>
  </si>
  <si>
    <t xml:space="preserve">Bills total (inc GST) in Tradify</t>
  </si>
  <si>
    <t xml:space="preserve">Bills total (inc GST) in Xero</t>
  </si>
  <si>
    <t xml:space="preserve">Typed in from the Xero export</t>
  </si>
  <si>
    <t xml:space="preserve">Months with a zero difference</t>
  </si>
  <si>
    <t xml:space="preserve">12 of 12</t>
  </si>
  <si>
    <t xml:space="preserve">Bills on a job in the old process</t>
  </si>
  <si>
    <t xml:space="preserve">545 of 667 in the walkthrough</t>
  </si>
  <si>
    <t xml:space="preserve">Jobs where job cost = bills + labour</t>
  </si>
  <si>
    <t xml:space="preserve">85 of 85</t>
  </si>
  <si>
    <t xml:space="preserve">Accepted</t>
  </si>
  <si>
    <t xml:space="preserve">Declined</t>
  </si>
  <si>
    <t xml:space="preserve">Expired</t>
  </si>
  <si>
    <t xml:space="preserve">Open</t>
  </si>
  <si>
    <t xml:space="preserve">All quotes</t>
  </si>
  <si>
    <t xml:space="preserve">Job</t>
  </si>
  <si>
    <t xml:space="preserve">Job name</t>
  </si>
  <si>
    <t xml:space="preserve">Job type</t>
  </si>
  <si>
    <t xml:space="preserve">Status</t>
  </si>
  <si>
    <t xml:space="preserve">Start</t>
  </si>
  <si>
    <t xml:space="preserve">Finish</t>
  </si>
  <si>
    <t xml:space="preserve">Accepted quote (ex GST)</t>
  </si>
  <si>
    <t xml:space="preserve">Variations invoiced (ex GST)</t>
  </si>
  <si>
    <t xml:space="preserve">Materials and subcontractors (bills)</t>
  </si>
  <si>
    <t xml:space="preserve">Labour (timesheets at cost)</t>
  </si>
  <si>
    <t xml:space="preserve">Total cost</t>
  </si>
  <si>
    <t xml:space="preserve">Revenue invoiced, old process (complete jobs)</t>
  </si>
  <si>
    <t xml:space="preserve">Revenue if all variations invoiced</t>
  </si>
  <si>
    <t xml:space="preserve">Approved, not invoiced (ex GST)</t>
  </si>
  <si>
    <t xml:space="preserve">Deck and pergola, Essendon</t>
  </si>
  <si>
    <t xml:space="preserve">Deck and pergola</t>
  </si>
  <si>
    <t xml:space="preserve">Complete</t>
  </si>
  <si>
    <t xml:space="preserve">Kitchen and living reno, Werribee</t>
  </si>
  <si>
    <t xml:space="preserve">Kitchen and living reno</t>
  </si>
  <si>
    <t xml:space="preserve">Second storey addition, Mentone</t>
  </si>
  <si>
    <t xml:space="preserve">Second storey addition</t>
  </si>
  <si>
    <t xml:space="preserve">Kitchen and living reno, Preston West</t>
  </si>
  <si>
    <t xml:space="preserve">Deck and pergola, Werribee</t>
  </si>
  <si>
    <t xml:space="preserve">Bathroom reno, Bayswater</t>
  </si>
  <si>
    <t xml:space="preserve">Bathroom reno</t>
  </si>
  <si>
    <t xml:space="preserve">Bathroom reno, Abbotsford</t>
  </si>
  <si>
    <t xml:space="preserve">Granny flat, Abbotsford</t>
  </si>
  <si>
    <t xml:space="preserve">Granny flat</t>
  </si>
  <si>
    <t xml:space="preserve">Rear extension, Moonee Ponds</t>
  </si>
  <si>
    <t xml:space="preserve">Rear extension</t>
  </si>
  <si>
    <t xml:space="preserve">Bathroom reno, Collingwood</t>
  </si>
  <si>
    <t xml:space="preserve">Kitchen and living reno, Dandenong</t>
  </si>
  <si>
    <t xml:space="preserve">Deck and pergola, Williamstown</t>
  </si>
  <si>
    <t xml:space="preserve">Deck and pergola, Footscray</t>
  </si>
  <si>
    <t xml:space="preserve">Bathroom reno, Heidelberg</t>
  </si>
  <si>
    <t xml:space="preserve">Rear extension, Collingwood</t>
  </si>
  <si>
    <t xml:space="preserve">Rear extension, Kew</t>
  </si>
  <si>
    <t xml:space="preserve">Bathroom reno, Reservoir</t>
  </si>
  <si>
    <t xml:space="preserve">Rear extension, Thomastown</t>
  </si>
  <si>
    <t xml:space="preserve">Whole-house renovation, Richmond</t>
  </si>
  <si>
    <t xml:space="preserve">Whole-house renovation</t>
  </si>
  <si>
    <t xml:space="preserve">Bathroom reno, Ringwood</t>
  </si>
  <si>
    <t xml:space="preserve">Deck and pergola, Clayton</t>
  </si>
  <si>
    <t xml:space="preserve">Bathroom reno, Sunshine</t>
  </si>
  <si>
    <t xml:space="preserve">Rear extension, Werribee</t>
  </si>
  <si>
    <t xml:space="preserve">Rear extension, Hawthorn</t>
  </si>
  <si>
    <t xml:space="preserve">Kitchen and living reno, Northcote</t>
  </si>
  <si>
    <t xml:space="preserve">Deck and pergola, Dandenong</t>
  </si>
  <si>
    <t xml:space="preserve">Bathroom reno, Bentleigh</t>
  </si>
  <si>
    <t xml:space="preserve">Kitchen and living reno, Essendon</t>
  </si>
  <si>
    <t xml:space="preserve">Bathroom reno, Clayton</t>
  </si>
  <si>
    <t xml:space="preserve">Deck and pergola, Brighton</t>
  </si>
  <si>
    <t xml:space="preserve">Bathroom reno, Preston</t>
  </si>
  <si>
    <t xml:space="preserve">Kitchen and living reno, Ascot Vale</t>
  </si>
  <si>
    <t xml:space="preserve">Bathroom reno, Epping</t>
  </si>
  <si>
    <t xml:space="preserve">Rear extension, Brunswick</t>
  </si>
  <si>
    <t xml:space="preserve">Rear extension, Ascot Vale</t>
  </si>
  <si>
    <t xml:space="preserve">Kitchen and living reno, St Kilda</t>
  </si>
  <si>
    <t xml:space="preserve">Deck and pergola, Box Hill</t>
  </si>
  <si>
    <t xml:space="preserve">Bathroom reno, Essendon</t>
  </si>
  <si>
    <t xml:space="preserve">Kitchen and living reno, Cheltenham</t>
  </si>
  <si>
    <t xml:space="preserve">Whole-house renovation, Brighton</t>
  </si>
  <si>
    <t xml:space="preserve">Kitchen and living reno, Burwood</t>
  </si>
  <si>
    <t xml:space="preserve">Deck and pergola, Bayswater</t>
  </si>
  <si>
    <t xml:space="preserve">Bathroom reno, Malvern</t>
  </si>
  <si>
    <t xml:space="preserve">Bathroom reno, Moorabbin</t>
  </si>
  <si>
    <t xml:space="preserve">Bathroom reno, Brunswick</t>
  </si>
  <si>
    <t xml:space="preserve">Granny flat, Northcote</t>
  </si>
  <si>
    <t xml:space="preserve">Second storey addition, Oakleigh</t>
  </si>
  <si>
    <t xml:space="preserve">Live</t>
  </si>
  <si>
    <t xml:space="preserve">Kitchen and living reno, Richmond</t>
  </si>
  <si>
    <t xml:space="preserve">Whole-house renovation, Altona</t>
  </si>
  <si>
    <t xml:space="preserve">Deck and pergola, Thomastown</t>
  </si>
  <si>
    <t xml:space="preserve">Bathroom reno, Burwood</t>
  </si>
  <si>
    <t xml:space="preserve">Kitchen and living reno, Ringwood</t>
  </si>
  <si>
    <t xml:space="preserve">Kitchen and living reno, Thomastown</t>
  </si>
  <si>
    <t xml:space="preserve">Deck and pergola, Carlton</t>
  </si>
  <si>
    <t xml:space="preserve">Bathroom reno, Williamstown</t>
  </si>
  <si>
    <t xml:space="preserve">Kitchen and living reno, Williamstown</t>
  </si>
  <si>
    <t xml:space="preserve">Whole-house renovation, Moonee Ponds</t>
  </si>
  <si>
    <t xml:space="preserve">Kitchen and living reno, Yarraville</t>
  </si>
  <si>
    <t xml:space="preserve">Bathroom reno, Camberwell</t>
  </si>
  <si>
    <t xml:space="preserve">Kitchen and living reno, Carlton</t>
  </si>
  <si>
    <t xml:space="preserve">Bathroom reno, Fitzroy</t>
  </si>
  <si>
    <t xml:space="preserve">Bathroom reno, Werribee</t>
  </si>
  <si>
    <t xml:space="preserve">Whole-house renovation, Box Hill</t>
  </si>
  <si>
    <t xml:space="preserve">Bathroom reno, Hawthorn</t>
  </si>
  <si>
    <t xml:space="preserve">Rear extension, Sunshine</t>
  </si>
  <si>
    <t xml:space="preserve">Deck and pergola, Moonee Ponds</t>
  </si>
  <si>
    <t xml:space="preserve">Bathroom reno, Kew</t>
  </si>
  <si>
    <t xml:space="preserve">Rear extension, Cheltenham</t>
  </si>
  <si>
    <t xml:space="preserve">Bathroom reno, Thomastown</t>
  </si>
  <si>
    <t xml:space="preserve">Deck and pergola, St Kilda</t>
  </si>
  <si>
    <t xml:space="preserve">Rear extension, Preston</t>
  </si>
  <si>
    <t xml:space="preserve">Kitchen and living reno, Brunswick</t>
  </si>
  <si>
    <t xml:space="preserve">Deck and pergola, Richmond</t>
  </si>
  <si>
    <t xml:space="preserve">Bathroom reno, Brighton</t>
  </si>
  <si>
    <t xml:space="preserve">Whole-house renovation, Northcote</t>
  </si>
  <si>
    <t xml:space="preserve">Bathroom reno, Preston West</t>
  </si>
  <si>
    <t xml:space="preserve">Deck and pergola, Cheltenham</t>
  </si>
  <si>
    <t xml:space="preserve">Granny flat, Hawthorn</t>
  </si>
  <si>
    <t xml:space="preserve">Deck and pergola, Epping</t>
  </si>
  <si>
    <t xml:space="preserve">Bathroom reno, Box Hill</t>
  </si>
  <si>
    <t xml:space="preserve">Deck and pergola, Burwood</t>
  </si>
  <si>
    <t xml:space="preserve">Deck and pergola, Collingwood</t>
  </si>
  <si>
    <t xml:space="preserve">Bathroom reno, Yarraville</t>
  </si>
  <si>
    <t xml:space="preserve">Bathroom reno, Carlton</t>
  </si>
  <si>
    <t xml:space="preserve">Rear extension, Mentone</t>
  </si>
  <si>
    <t xml:space="preserve">Total (follows filters)</t>
  </si>
  <si>
    <t xml:space="preserve">Quote</t>
  </si>
  <si>
    <t xml:space="preserve">Quote date</t>
  </si>
  <si>
    <t xml:space="preserve">Description</t>
  </si>
  <si>
    <t xml:space="preserve">Value (ex GST)</t>
  </si>
  <si>
    <t xml:space="preserve">Q2001</t>
  </si>
  <si>
    <t xml:space="preserve">Q2002</t>
  </si>
  <si>
    <t xml:space="preserve">Q2003</t>
  </si>
  <si>
    <t xml:space="preserve">Q2004</t>
  </si>
  <si>
    <t xml:space="preserve">Q2005</t>
  </si>
  <si>
    <t xml:space="preserve">Q2006</t>
  </si>
  <si>
    <t xml:space="preserve">Q2007</t>
  </si>
  <si>
    <t xml:space="preserve">Q2008</t>
  </si>
  <si>
    <t xml:space="preserve">Q2009</t>
  </si>
  <si>
    <t xml:space="preserve">Q2010</t>
  </si>
  <si>
    <t xml:space="preserve">Rear extension, Richmond</t>
  </si>
  <si>
    <t xml:space="preserve">Q2011</t>
  </si>
  <si>
    <t xml:space="preserve">Q2012</t>
  </si>
  <si>
    <t xml:space="preserve">Kitchen and living reno, Malvern</t>
  </si>
  <si>
    <t xml:space="preserve">Q2013</t>
  </si>
  <si>
    <t xml:space="preserve">Deck and pergola, Moorabbin</t>
  </si>
  <si>
    <t xml:space="preserve">Q2014</t>
  </si>
  <si>
    <t xml:space="preserve">Kitchen and living reno, Clayton</t>
  </si>
  <si>
    <t xml:space="preserve">Q2015</t>
  </si>
  <si>
    <t xml:space="preserve">Whole-house renovation, Yarraville</t>
  </si>
  <si>
    <t xml:space="preserve">Q2016</t>
  </si>
  <si>
    <t xml:space="preserve">Q2017</t>
  </si>
  <si>
    <t xml:space="preserve">Q2018</t>
  </si>
  <si>
    <t xml:space="preserve">Kitchen and living reno, Hawthorn</t>
  </si>
  <si>
    <t xml:space="preserve">Q2019</t>
  </si>
  <si>
    <t xml:space="preserve">Rear extension, Preston West</t>
  </si>
  <si>
    <t xml:space="preserve">Q2020</t>
  </si>
  <si>
    <t xml:space="preserve">Q2021</t>
  </si>
  <si>
    <t xml:space="preserve">Bathroom reno, Cheltenham</t>
  </si>
  <si>
    <t xml:space="preserve">Q2022</t>
  </si>
  <si>
    <t xml:space="preserve">Q2023</t>
  </si>
  <si>
    <t xml:space="preserve">Q2024</t>
  </si>
  <si>
    <t xml:space="preserve">Q2025</t>
  </si>
  <si>
    <t xml:space="preserve">Deck and pergola, Ascot Vale</t>
  </si>
  <si>
    <t xml:space="preserve">Q2026</t>
  </si>
  <si>
    <t xml:space="preserve">Q2027</t>
  </si>
  <si>
    <t xml:space="preserve">Q2028</t>
  </si>
  <si>
    <t xml:space="preserve">Deck and pergola, Reservoir</t>
  </si>
  <si>
    <t xml:space="preserve">Q2029</t>
  </si>
  <si>
    <t xml:space="preserve">Q2030</t>
  </si>
  <si>
    <t xml:space="preserve">Deck and pergola, Abbotsford</t>
  </si>
  <si>
    <t xml:space="preserve">Q2031</t>
  </si>
  <si>
    <t xml:space="preserve">Q2032</t>
  </si>
  <si>
    <t xml:space="preserve">Granny flat, Clayton</t>
  </si>
  <si>
    <t xml:space="preserve">Q2033</t>
  </si>
  <si>
    <t xml:space="preserve">Q2034</t>
  </si>
  <si>
    <t xml:space="preserve">Q2035</t>
  </si>
  <si>
    <t xml:space="preserve">Q2036</t>
  </si>
  <si>
    <t xml:space="preserve">Q2037</t>
  </si>
  <si>
    <t xml:space="preserve">Q2038</t>
  </si>
  <si>
    <t xml:space="preserve">Q2039</t>
  </si>
  <si>
    <t xml:space="preserve">Q2040</t>
  </si>
  <si>
    <t xml:space="preserve">Q2041</t>
  </si>
  <si>
    <t xml:space="preserve">Q2042</t>
  </si>
  <si>
    <t xml:space="preserve">Rear extension, Northcote</t>
  </si>
  <si>
    <t xml:space="preserve">Q2043</t>
  </si>
  <si>
    <t xml:space="preserve">Rear extension, Dandenong</t>
  </si>
  <si>
    <t xml:space="preserve">Q2044</t>
  </si>
  <si>
    <t xml:space="preserve">Rear extension, Essendon</t>
  </si>
  <si>
    <t xml:space="preserve">Q2045</t>
  </si>
  <si>
    <t xml:space="preserve">Q2046</t>
  </si>
  <si>
    <t xml:space="preserve">Q2047</t>
  </si>
  <si>
    <t xml:space="preserve">Rear extension, St Kilda</t>
  </si>
  <si>
    <t xml:space="preserve">Q2048</t>
  </si>
  <si>
    <t xml:space="preserve">Whole-house renovation, Clayton</t>
  </si>
  <si>
    <t xml:space="preserve">Q2049</t>
  </si>
  <si>
    <t xml:space="preserve">Kitchen and living reno, Footscray</t>
  </si>
  <si>
    <t xml:space="preserve">Q2050</t>
  </si>
  <si>
    <t xml:space="preserve">Q2051</t>
  </si>
  <si>
    <t xml:space="preserve">Q2052</t>
  </si>
  <si>
    <t xml:space="preserve">Q2053</t>
  </si>
  <si>
    <t xml:space="preserve">Q2054</t>
  </si>
  <si>
    <t xml:space="preserve">Q2055</t>
  </si>
  <si>
    <t xml:space="preserve">Deck and pergola, Bentleigh</t>
  </si>
  <si>
    <t xml:space="preserve">Q2056</t>
  </si>
  <si>
    <t xml:space="preserve">Q2057</t>
  </si>
  <si>
    <t xml:space="preserve">Q2058</t>
  </si>
  <si>
    <t xml:space="preserve">Whole-house renovation, Heidelberg</t>
  </si>
  <si>
    <t xml:space="preserve">Q2059</t>
  </si>
  <si>
    <t xml:space="preserve">Bathroom reno, Oakleigh</t>
  </si>
  <si>
    <t xml:space="preserve">Q2060</t>
  </si>
  <si>
    <t xml:space="preserve">Q2061</t>
  </si>
  <si>
    <t xml:space="preserve">Bathroom reno, Moonee Ponds</t>
  </si>
  <si>
    <t xml:space="preserve">Q2062</t>
  </si>
  <si>
    <t xml:space="preserve">Q2063</t>
  </si>
  <si>
    <t xml:space="preserve">Q2064</t>
  </si>
  <si>
    <t xml:space="preserve">Q2065</t>
  </si>
  <si>
    <t xml:space="preserve">Q2066</t>
  </si>
  <si>
    <t xml:space="preserve">Q2067</t>
  </si>
  <si>
    <t xml:space="preserve">Q2068</t>
  </si>
  <si>
    <t xml:space="preserve">Q2069</t>
  </si>
  <si>
    <t xml:space="preserve">Q2070</t>
  </si>
  <si>
    <t xml:space="preserve">Q2071</t>
  </si>
  <si>
    <t xml:space="preserve">Whole-house renovation, Coburg</t>
  </si>
  <si>
    <t xml:space="preserve">Q2072</t>
  </si>
  <si>
    <t xml:space="preserve">Q2073</t>
  </si>
  <si>
    <t xml:space="preserve">Q2074</t>
  </si>
  <si>
    <t xml:space="preserve">Q2075</t>
  </si>
  <si>
    <t xml:space="preserve">Granny flat, Footscray</t>
  </si>
  <si>
    <t xml:space="preserve">Q2076</t>
  </si>
  <si>
    <t xml:space="preserve">Q2077</t>
  </si>
  <si>
    <t xml:space="preserve">Q2078</t>
  </si>
  <si>
    <t xml:space="preserve">Q2079</t>
  </si>
  <si>
    <t xml:space="preserve">Whole-house renovation, Cheltenham</t>
  </si>
  <si>
    <t xml:space="preserve">Q2080</t>
  </si>
  <si>
    <t xml:space="preserve">Second storey addition, Collingwood</t>
  </si>
  <si>
    <t xml:space="preserve">Q2081</t>
  </si>
  <si>
    <t xml:space="preserve">Q2082</t>
  </si>
  <si>
    <t xml:space="preserve">Second storey addition, Preston West</t>
  </si>
  <si>
    <t xml:space="preserve">Q2083</t>
  </si>
  <si>
    <t xml:space="preserve">Q2084</t>
  </si>
  <si>
    <t xml:space="preserve">Q2085</t>
  </si>
  <si>
    <t xml:space="preserve">Q2086</t>
  </si>
  <si>
    <t xml:space="preserve">Q2087</t>
  </si>
  <si>
    <t xml:space="preserve">Deck and pergola, Ringwood</t>
  </si>
  <si>
    <t xml:space="preserve">Q2088</t>
  </si>
  <si>
    <t xml:space="preserve">Q2089</t>
  </si>
  <si>
    <t xml:space="preserve">Q2090</t>
  </si>
  <si>
    <t xml:space="preserve">Q2091</t>
  </si>
  <si>
    <t xml:space="preserve">Q2092</t>
  </si>
  <si>
    <t xml:space="preserve">Q2093</t>
  </si>
  <si>
    <t xml:space="preserve">Q2094</t>
  </si>
  <si>
    <t xml:space="preserve">Q2095</t>
  </si>
  <si>
    <t xml:space="preserve">Q2096</t>
  </si>
  <si>
    <t xml:space="preserve">Q2097</t>
  </si>
  <si>
    <t xml:space="preserve">Q2098</t>
  </si>
  <si>
    <t xml:space="preserve">Q2099</t>
  </si>
  <si>
    <t xml:space="preserve">Q2100</t>
  </si>
  <si>
    <t xml:space="preserve">Q2101</t>
  </si>
  <si>
    <t xml:space="preserve">Kitchen and living reno, Preston</t>
  </si>
  <si>
    <t xml:space="preserve">Q2102</t>
  </si>
  <si>
    <t xml:space="preserve">Q2103</t>
  </si>
  <si>
    <t xml:space="preserve">Q2104</t>
  </si>
  <si>
    <t xml:space="preserve">Rear extension, Oakleigh</t>
  </si>
  <si>
    <t xml:space="preserve">Q2105</t>
  </si>
  <si>
    <t xml:space="preserve">Second storey addition, Preston</t>
  </si>
  <si>
    <t xml:space="preserve">Q2106</t>
  </si>
  <si>
    <t xml:space="preserve">Q2107</t>
  </si>
  <si>
    <t xml:space="preserve">Bathroom reno, Northcote</t>
  </si>
  <si>
    <t xml:space="preserve">Q2108</t>
  </si>
  <si>
    <t xml:space="preserve">Q2109</t>
  </si>
  <si>
    <t xml:space="preserve">Q2110</t>
  </si>
  <si>
    <t xml:space="preserve">Q2111</t>
  </si>
  <si>
    <t xml:space="preserve">Q2112</t>
  </si>
  <si>
    <t xml:space="preserve">Kitchen and living reno, Kew</t>
  </si>
  <si>
    <t xml:space="preserve">Q2113</t>
  </si>
  <si>
    <t xml:space="preserve">Q2114</t>
  </si>
  <si>
    <t xml:space="preserve">Rear extension, Fitzroy</t>
  </si>
  <si>
    <t xml:space="preserve">Q2115</t>
  </si>
  <si>
    <t xml:space="preserve">Q2116</t>
  </si>
  <si>
    <t xml:space="preserve">Granny flat, Mentone</t>
  </si>
  <si>
    <t xml:space="preserve">Q2117</t>
  </si>
  <si>
    <t xml:space="preserve">Rear extension, Heidelberg</t>
  </si>
  <si>
    <t xml:space="preserve">Q2118</t>
  </si>
  <si>
    <t xml:space="preserve">Q2119</t>
  </si>
  <si>
    <t xml:space="preserve">Q2120</t>
  </si>
  <si>
    <t xml:space="preserve">Q2121</t>
  </si>
  <si>
    <t xml:space="preserve">Q2122</t>
  </si>
  <si>
    <t xml:space="preserve">Q2123</t>
  </si>
  <si>
    <t xml:space="preserve">Q2124</t>
  </si>
  <si>
    <t xml:space="preserve">Q2125</t>
  </si>
  <si>
    <t xml:space="preserve">Q2126</t>
  </si>
  <si>
    <t xml:space="preserve">Q2127</t>
  </si>
  <si>
    <t xml:space="preserve">Q2128</t>
  </si>
  <si>
    <t xml:space="preserve">Q2129</t>
  </si>
  <si>
    <t xml:space="preserve">Q2130</t>
  </si>
  <si>
    <t xml:space="preserve">Q2131</t>
  </si>
  <si>
    <t xml:space="preserve">Second storey addition, Burwood</t>
  </si>
  <si>
    <t xml:space="preserve">Q2132</t>
  </si>
  <si>
    <t xml:space="preserve">Q2133</t>
  </si>
  <si>
    <t xml:space="preserve">Q2134</t>
  </si>
  <si>
    <t xml:space="preserve">Q2135</t>
  </si>
  <si>
    <t xml:space="preserve">Q2136</t>
  </si>
  <si>
    <t xml:space="preserve">Q2137</t>
  </si>
  <si>
    <t xml:space="preserve">Bathroom reno, Coburg</t>
  </si>
  <si>
    <t xml:space="preserve">Q2138</t>
  </si>
  <si>
    <t xml:space="preserve">Q2139</t>
  </si>
  <si>
    <t xml:space="preserve">Deck and pergola, Kew</t>
  </si>
  <si>
    <t xml:space="preserve">Q2140</t>
  </si>
  <si>
    <t xml:space="preserve">Q2141</t>
  </si>
  <si>
    <t xml:space="preserve">Q2142</t>
  </si>
  <si>
    <t xml:space="preserve">Second storey addition, Brighton</t>
  </si>
  <si>
    <t xml:space="preserve">Q2143</t>
  </si>
  <si>
    <t xml:space="preserve">Q2144</t>
  </si>
  <si>
    <t xml:space="preserve">Q2145</t>
  </si>
  <si>
    <t xml:space="preserve">Q2146</t>
  </si>
  <si>
    <t xml:space="preserve">Q2147</t>
  </si>
  <si>
    <t xml:space="preserve">Q2148</t>
  </si>
  <si>
    <t xml:space="preserve">Q2149</t>
  </si>
  <si>
    <t xml:space="preserve">Q2150</t>
  </si>
  <si>
    <t xml:space="preserve">Q2151</t>
  </si>
  <si>
    <t xml:space="preserve">Q2152</t>
  </si>
  <si>
    <t xml:space="preserve">Deck and pergola, Mentone</t>
  </si>
  <si>
    <t xml:space="preserve">Q2153</t>
  </si>
  <si>
    <t xml:space="preserve">Kitchen and living reno, Altona</t>
  </si>
  <si>
    <t xml:space="preserve">Q2154</t>
  </si>
  <si>
    <t xml:space="preserve">Q2155</t>
  </si>
  <si>
    <t xml:space="preserve">Q2156</t>
  </si>
  <si>
    <t xml:space="preserve">Q2157</t>
  </si>
  <si>
    <t xml:space="preserve">Deck and pergola, Sunshine</t>
  </si>
  <si>
    <t xml:space="preserve">Q2158</t>
  </si>
  <si>
    <t xml:space="preserve">Q2159</t>
  </si>
  <si>
    <t xml:space="preserve">Q2160</t>
  </si>
  <si>
    <t xml:space="preserve">Q2161</t>
  </si>
  <si>
    <t xml:space="preserve">Q2162</t>
  </si>
  <si>
    <t xml:space="preserve">Q2163</t>
  </si>
  <si>
    <t xml:space="preserve">Rear extension, Clayton</t>
  </si>
  <si>
    <t xml:space="preserve">Q2164</t>
  </si>
  <si>
    <t xml:space="preserve">Rear extension, Bayswater</t>
  </si>
  <si>
    <t xml:space="preserve">Q2165</t>
  </si>
  <si>
    <t xml:space="preserve">Kitchen and living reno, Camberwell</t>
  </si>
  <si>
    <t xml:space="preserve">Q2166</t>
  </si>
  <si>
    <t xml:space="preserve">Kitchen and living reno, Brighton</t>
  </si>
  <si>
    <t xml:space="preserve">Q2167</t>
  </si>
  <si>
    <t xml:space="preserve">Q2168</t>
  </si>
  <si>
    <t xml:space="preserve">Q2169</t>
  </si>
  <si>
    <t xml:space="preserve">Q2170</t>
  </si>
  <si>
    <t xml:space="preserve">Q2171</t>
  </si>
  <si>
    <t xml:space="preserve">Q2172</t>
  </si>
  <si>
    <t xml:space="preserve">Rear extension, Carlton</t>
  </si>
  <si>
    <t xml:space="preserve">Q2173</t>
  </si>
  <si>
    <t xml:space="preserve">Q2174</t>
  </si>
  <si>
    <t xml:space="preserve">Q2175</t>
  </si>
  <si>
    <t xml:space="preserve">Q2176</t>
  </si>
  <si>
    <t xml:space="preserve">Whole-house renovation, Werribee</t>
  </si>
  <si>
    <t xml:space="preserve">Q2177</t>
  </si>
  <si>
    <t xml:space="preserve">Q2178</t>
  </si>
  <si>
    <t xml:space="preserve">Q2179</t>
  </si>
  <si>
    <t xml:space="preserve">Deck and pergola, Coburg</t>
  </si>
  <si>
    <t xml:space="preserve">Q2180</t>
  </si>
  <si>
    <t xml:space="preserve">Second storey addition, Brunswick</t>
  </si>
  <si>
    <t xml:space="preserve">Q2181</t>
  </si>
  <si>
    <t xml:space="preserve">Q2182</t>
  </si>
  <si>
    <t xml:space="preserve">Rear extension, Ringwood</t>
  </si>
  <si>
    <t xml:space="preserve">Q2183</t>
  </si>
  <si>
    <t xml:space="preserve">Bathroom reno, Altona</t>
  </si>
  <si>
    <t xml:space="preserve">Q2184</t>
  </si>
  <si>
    <t xml:space="preserve">Q2185</t>
  </si>
  <si>
    <t xml:space="preserve">Q2186</t>
  </si>
  <si>
    <t xml:space="preserve">Q2187</t>
  </si>
  <si>
    <t xml:space="preserve">Q2188</t>
  </si>
  <si>
    <t xml:space="preserve">Granny flat, Werribee</t>
  </si>
  <si>
    <t xml:space="preserve">Q2189</t>
  </si>
  <si>
    <t xml:space="preserve">Q2190</t>
  </si>
  <si>
    <t xml:space="preserve">Q2191</t>
  </si>
  <si>
    <t xml:space="preserve">Q2192</t>
  </si>
  <si>
    <t xml:space="preserve">Second storey addition, Altona</t>
  </si>
  <si>
    <t xml:space="preserve">Q2193</t>
  </si>
  <si>
    <t xml:space="preserve">Q2194</t>
  </si>
  <si>
    <t xml:space="preserve">Rear extension, Moorabbin</t>
  </si>
  <si>
    <t xml:space="preserve">Q2195</t>
  </si>
  <si>
    <t xml:space="preserve">Deck and pergola, Heidelberg</t>
  </si>
  <si>
    <t xml:space="preserve">Q2196</t>
  </si>
  <si>
    <t xml:space="preserve">Whole-house renovation, Sunshine</t>
  </si>
  <si>
    <t xml:space="preserve">Q2197</t>
  </si>
  <si>
    <t xml:space="preserve">Deck and pergola, Brunswick</t>
  </si>
  <si>
    <t xml:space="preserve">Q2198</t>
  </si>
  <si>
    <t xml:space="preserve">Q2199</t>
  </si>
  <si>
    <t xml:space="preserve">Q2200</t>
  </si>
  <si>
    <t xml:space="preserve">Q2201</t>
  </si>
  <si>
    <t xml:space="preserve">Q2202</t>
  </si>
  <si>
    <t xml:space="preserve">Q2203</t>
  </si>
  <si>
    <t xml:space="preserve">Q2204</t>
  </si>
  <si>
    <t xml:space="preserve">Q2205</t>
  </si>
  <si>
    <t xml:space="preserve">Whole-house renovation, Essendon</t>
  </si>
  <si>
    <t xml:space="preserve">Q2206</t>
  </si>
  <si>
    <t xml:space="preserve">Granny flat, Box Hill</t>
  </si>
  <si>
    <t xml:space="preserve">Q2207</t>
  </si>
  <si>
    <t xml:space="preserve">Granny flat, Fitzroy</t>
  </si>
  <si>
    <t xml:space="preserve">Q2208</t>
  </si>
  <si>
    <t xml:space="preserve">Q2209</t>
  </si>
  <si>
    <t xml:space="preserve">Q2210</t>
  </si>
  <si>
    <t xml:space="preserve">Q2211</t>
  </si>
  <si>
    <t xml:space="preserve">Q2212</t>
  </si>
  <si>
    <t xml:space="preserve">Q2213</t>
  </si>
  <si>
    <t xml:space="preserve">Kitchen and living reno, Epping</t>
  </si>
  <si>
    <t xml:space="preserve">Q2214</t>
  </si>
  <si>
    <t xml:space="preserve">Q2215</t>
  </si>
  <si>
    <t xml:space="preserve">Deck and pergola, Camberwell</t>
  </si>
  <si>
    <t xml:space="preserve">Q2216</t>
  </si>
  <si>
    <t xml:space="preserve">Q2217</t>
  </si>
  <si>
    <t xml:space="preserve">Q2218</t>
  </si>
  <si>
    <t xml:space="preserve">Q2219</t>
  </si>
  <si>
    <t xml:space="preserve">Q2220</t>
  </si>
  <si>
    <t xml:space="preserve">Q2221</t>
  </si>
  <si>
    <t xml:space="preserve">Bathroom reno, St Kilda</t>
  </si>
  <si>
    <t xml:space="preserve">Q2222</t>
  </si>
  <si>
    <t xml:space="preserve">Q2223</t>
  </si>
  <si>
    <t xml:space="preserve">Q2224</t>
  </si>
  <si>
    <t xml:space="preserve">Q2225</t>
  </si>
  <si>
    <t xml:space="preserve">Q2226</t>
  </si>
  <si>
    <t xml:space="preserve">Q2227</t>
  </si>
  <si>
    <t xml:space="preserve">Q2228</t>
  </si>
  <si>
    <t xml:space="preserve">Bathroom reno, Ascot Vale</t>
  </si>
  <si>
    <t xml:space="preserve">Q2229</t>
  </si>
  <si>
    <t xml:space="preserve">Whole-house renovation, Brunswick</t>
  </si>
  <si>
    <t xml:space="preserve">Q2230</t>
  </si>
  <si>
    <t xml:space="preserve">Q2231</t>
  </si>
  <si>
    <t xml:space="preserve">Q2232</t>
  </si>
  <si>
    <t xml:space="preserve">Q2233</t>
  </si>
  <si>
    <t xml:space="preserve">Q2234</t>
  </si>
  <si>
    <t xml:space="preserve">Q2235</t>
  </si>
  <si>
    <t xml:space="preserve">Q2236</t>
  </si>
  <si>
    <t xml:space="preserve">Rear extension, Box Hill</t>
  </si>
  <si>
    <t xml:space="preserve">Q2237</t>
  </si>
  <si>
    <t xml:space="preserve">Q2238</t>
  </si>
  <si>
    <t xml:space="preserve">Q2239</t>
  </si>
  <si>
    <t xml:space="preserve">Q2240</t>
  </si>
  <si>
    <t xml:space="preserve">Whole-house renovation, Dandenong</t>
  </si>
  <si>
    <t xml:space="preserve">Q2241</t>
  </si>
  <si>
    <t xml:space="preserve">Q2242</t>
  </si>
  <si>
    <t xml:space="preserve">Q2243</t>
  </si>
  <si>
    <t xml:space="preserve">Q2244</t>
  </si>
  <si>
    <t xml:space="preserve">Q2245</t>
  </si>
  <si>
    <t xml:space="preserve">Q2246</t>
  </si>
  <si>
    <t xml:space="preserve">Q2247</t>
  </si>
  <si>
    <t xml:space="preserve">Rear extension, Burwood</t>
  </si>
  <si>
    <t xml:space="preserve">Q2248</t>
  </si>
  <si>
    <t xml:space="preserve">Q2249</t>
  </si>
  <si>
    <t xml:space="preserve">Whole-house renovation, Malvern</t>
  </si>
  <si>
    <t xml:space="preserve">Q2250</t>
  </si>
  <si>
    <t xml:space="preserve">Q2251</t>
  </si>
  <si>
    <t xml:space="preserve">Q2252</t>
  </si>
  <si>
    <t xml:space="preserve">Second storey addition, Kew</t>
  </si>
  <si>
    <t xml:space="preserve">Q2253</t>
  </si>
  <si>
    <t xml:space="preserve">Whole-house renovation, Oakleigh</t>
  </si>
  <si>
    <t xml:space="preserve">Q2254</t>
  </si>
  <si>
    <t xml:space="preserve">Q2255</t>
  </si>
  <si>
    <t xml:space="preserve">Q2256</t>
  </si>
  <si>
    <t xml:space="preserve">Q2257</t>
  </si>
  <si>
    <t xml:space="preserve">Q2258</t>
  </si>
  <si>
    <t xml:space="preserve">Kitchen and living reno, Coburg</t>
  </si>
  <si>
    <t xml:space="preserve">Q2259</t>
  </si>
  <si>
    <t xml:space="preserve">Q2260</t>
  </si>
  <si>
    <t xml:space="preserve">Q2261</t>
  </si>
  <si>
    <t xml:space="preserve">Q2262</t>
  </si>
  <si>
    <t xml:space="preserve">Q2263</t>
  </si>
  <si>
    <t xml:space="preserve">Q2264</t>
  </si>
  <si>
    <t xml:space="preserve">Q2265</t>
  </si>
  <si>
    <t xml:space="preserve">Kitchen and living reno, Box Hill</t>
  </si>
  <si>
    <t xml:space="preserve">Q2266</t>
  </si>
  <si>
    <t xml:space="preserve">Q2267</t>
  </si>
  <si>
    <t xml:space="preserve">Q2268</t>
  </si>
  <si>
    <t xml:space="preserve">Q2269</t>
  </si>
  <si>
    <t xml:space="preserve">Q2270</t>
  </si>
  <si>
    <t xml:space="preserve">Q2271</t>
  </si>
  <si>
    <t xml:space="preserve">Second storey addition, Coburg</t>
  </si>
  <si>
    <t xml:space="preserve">Q2272</t>
  </si>
  <si>
    <t xml:space="preserve">Q2273</t>
  </si>
  <si>
    <t xml:space="preserve">Kitchen and living reno, Bayswater</t>
  </si>
  <si>
    <t xml:space="preserve">Q2274</t>
  </si>
  <si>
    <t xml:space="preserve">Deck and pergola, Oakleigh</t>
  </si>
  <si>
    <t xml:space="preserve">Q2275</t>
  </si>
  <si>
    <t xml:space="preserve">Deck and pergola, Preston</t>
  </si>
  <si>
    <t xml:space="preserve">Q2276</t>
  </si>
  <si>
    <t xml:space="preserve">Q2277</t>
  </si>
  <si>
    <t xml:space="preserve">Deck and pergola, Hawthorn</t>
  </si>
  <si>
    <t xml:space="preserve">Q2278</t>
  </si>
  <si>
    <t xml:space="preserve">Q2279</t>
  </si>
  <si>
    <t xml:space="preserve">Whole-house renovation, Footscray</t>
  </si>
  <si>
    <t xml:space="preserve">Q2280</t>
  </si>
  <si>
    <t xml:space="preserve">Kitchen and living reno, Reservoir</t>
  </si>
  <si>
    <t xml:space="preserve">Q2281</t>
  </si>
  <si>
    <t xml:space="preserve">Q2282</t>
  </si>
  <si>
    <t xml:space="preserve">Q2283</t>
  </si>
  <si>
    <t xml:space="preserve">Q2284</t>
  </si>
  <si>
    <t xml:space="preserve">Q2285</t>
  </si>
  <si>
    <t xml:space="preserve">Bathroom reno, Dandenong</t>
  </si>
  <si>
    <t xml:space="preserve">Q2286</t>
  </si>
  <si>
    <t xml:space="preserve">Q2287</t>
  </si>
  <si>
    <t xml:space="preserve">Q2288</t>
  </si>
  <si>
    <t xml:space="preserve">Q2289</t>
  </si>
  <si>
    <t xml:space="preserve">Q2290</t>
  </si>
  <si>
    <t xml:space="preserve">Q2291</t>
  </si>
  <si>
    <t xml:space="preserve">Rear extension, Williamstown</t>
  </si>
  <si>
    <t xml:space="preserve">Q2292</t>
  </si>
  <si>
    <t xml:space="preserve">Q2293</t>
  </si>
  <si>
    <t xml:space="preserve">Deck and pergola, Preston West</t>
  </si>
  <si>
    <t xml:space="preserve">Q2294</t>
  </si>
  <si>
    <t xml:space="preserve">Q2295</t>
  </si>
  <si>
    <t xml:space="preserve">Q2296</t>
  </si>
  <si>
    <t xml:space="preserve">Q2297</t>
  </si>
  <si>
    <t xml:space="preserve">Q2298</t>
  </si>
  <si>
    <t xml:space="preserve">Q2299</t>
  </si>
  <si>
    <t xml:space="preserve">Whole-house renovation, Collingwood</t>
  </si>
  <si>
    <t xml:space="preserve">Q2300</t>
  </si>
  <si>
    <t xml:space="preserve">Q2301</t>
  </si>
  <si>
    <t xml:space="preserve">Q2302</t>
  </si>
  <si>
    <t xml:space="preserve">Q2303</t>
  </si>
  <si>
    <t xml:space="preserve">Q2304</t>
  </si>
  <si>
    <t xml:space="preserve">Q2305</t>
  </si>
  <si>
    <t xml:space="preserve">Q2306</t>
  </si>
  <si>
    <t xml:space="preserve">Q2307</t>
  </si>
  <si>
    <t xml:space="preserve">Q2308</t>
  </si>
  <si>
    <t xml:space="preserve">Q2309</t>
  </si>
  <si>
    <t xml:space="preserve">Q2310</t>
  </si>
  <si>
    <t xml:space="preserve">Second storey addition, Clayton</t>
  </si>
  <si>
    <t xml:space="preserve">Q2311</t>
  </si>
  <si>
    <t xml:space="preserve">Q2312</t>
  </si>
  <si>
    <t xml:space="preserve">Q2313</t>
  </si>
  <si>
    <t xml:space="preserve">Rear extension, Reservoir</t>
  </si>
  <si>
    <t xml:space="preserve">Q2314</t>
  </si>
  <si>
    <t xml:space="preserve">Q2315</t>
  </si>
  <si>
    <t xml:space="preserve">Q2316</t>
  </si>
  <si>
    <t xml:space="preserve">Q2317</t>
  </si>
  <si>
    <t xml:space="preserve">Q2318</t>
  </si>
  <si>
    <t xml:space="preserve">Whole-house renovation, Epping</t>
  </si>
  <si>
    <t xml:space="preserve">Q2319</t>
  </si>
  <si>
    <t xml:space="preserve">Kitchen and living reno, Heidelberg</t>
  </si>
  <si>
    <t xml:space="preserve">Q2320</t>
  </si>
  <si>
    <t xml:space="preserve">Q2321</t>
  </si>
  <si>
    <t xml:space="preserve">Q2322</t>
  </si>
  <si>
    <t xml:space="preserve">Q2323</t>
  </si>
  <si>
    <t xml:space="preserve">Q2324</t>
  </si>
  <si>
    <t xml:space="preserve">Q2325</t>
  </si>
  <si>
    <t xml:space="preserve">Q2326</t>
  </si>
  <si>
    <t xml:space="preserve">Q2327</t>
  </si>
  <si>
    <t xml:space="preserve">Q2328</t>
  </si>
  <si>
    <t xml:space="preserve">Whole-house renovation, Carlton</t>
  </si>
  <si>
    <t xml:space="preserve">Q2329</t>
  </si>
  <si>
    <t xml:space="preserve">Q2330</t>
  </si>
  <si>
    <t xml:space="preserve">Q2331</t>
  </si>
  <si>
    <t xml:space="preserve">Second storey addition, Northcote</t>
  </si>
  <si>
    <t xml:space="preserve">Q2332</t>
  </si>
  <si>
    <t xml:space="preserve">Q2333</t>
  </si>
  <si>
    <t xml:space="preserve">Q2334</t>
  </si>
  <si>
    <t xml:space="preserve">Q2335</t>
  </si>
  <si>
    <t xml:space="preserve">Deck and pergola, Altona</t>
  </si>
  <si>
    <t xml:space="preserve">Q2336</t>
  </si>
  <si>
    <t xml:space="preserve">Q2337</t>
  </si>
  <si>
    <t xml:space="preserve">Q2338</t>
  </si>
  <si>
    <t xml:space="preserve">Q2339</t>
  </si>
  <si>
    <t xml:space="preserve">Q2340</t>
  </si>
  <si>
    <t xml:space="preserve">Q2341</t>
  </si>
  <si>
    <t xml:space="preserve">Q2342</t>
  </si>
  <si>
    <t xml:space="preserve">Q2343</t>
  </si>
  <si>
    <t xml:space="preserve">Rear extension, Coburg</t>
  </si>
  <si>
    <t xml:space="preserve">Q2344</t>
  </si>
  <si>
    <t xml:space="preserve">Q2345</t>
  </si>
  <si>
    <t xml:space="preserve">Second storey addition, St Kilda</t>
  </si>
  <si>
    <t xml:space="preserve">Q2346</t>
  </si>
  <si>
    <t xml:space="preserve">Q2347</t>
  </si>
  <si>
    <t xml:space="preserve">Q2348</t>
  </si>
  <si>
    <t xml:space="preserve">Q2349</t>
  </si>
  <si>
    <t xml:space="preserve">Q2350</t>
  </si>
  <si>
    <t xml:space="preserve">Q2351</t>
  </si>
  <si>
    <t xml:space="preserve">Q2352</t>
  </si>
  <si>
    <t xml:space="preserve">Deck and pergola, Fitzroy</t>
  </si>
  <si>
    <t xml:space="preserve">Q2353</t>
  </si>
  <si>
    <t xml:space="preserve">Rear extension, Bentleigh</t>
  </si>
  <si>
    <t xml:space="preserve">Q2354</t>
  </si>
  <si>
    <t xml:space="preserve">Q2355</t>
  </si>
  <si>
    <t xml:space="preserve">Q2356</t>
  </si>
  <si>
    <t xml:space="preserve">Q2357</t>
  </si>
  <si>
    <t xml:space="preserve">Q2358</t>
  </si>
  <si>
    <t xml:space="preserve">Q2359</t>
  </si>
  <si>
    <t xml:space="preserve">Q2360</t>
  </si>
  <si>
    <t xml:space="preserve">Q2361</t>
  </si>
  <si>
    <t xml:space="preserve">Q2362</t>
  </si>
  <si>
    <t xml:space="preserve">Q2363</t>
  </si>
  <si>
    <t xml:space="preserve">Q2364</t>
  </si>
  <si>
    <t xml:space="preserve">Q2365</t>
  </si>
  <si>
    <t xml:space="preserve">Whole-house renovation, Kew</t>
  </si>
  <si>
    <t xml:space="preserve">Q2366</t>
  </si>
  <si>
    <t xml:space="preserve">Q2367</t>
  </si>
  <si>
    <t xml:space="preserve">Q2368</t>
  </si>
  <si>
    <t xml:space="preserve">Q2369</t>
  </si>
  <si>
    <t xml:space="preserve">Q2370</t>
  </si>
  <si>
    <t xml:space="preserve">Bathroom reno, Footscray</t>
  </si>
  <si>
    <t xml:space="preserve">Q2371</t>
  </si>
  <si>
    <t xml:space="preserve">Kitchen and living reno, Fitzroy</t>
  </si>
  <si>
    <t xml:space="preserve">Q2372</t>
  </si>
  <si>
    <t xml:space="preserve">Deck and pergola, Malvern</t>
  </si>
  <si>
    <t xml:space="preserve">Q2373</t>
  </si>
  <si>
    <t xml:space="preserve">Q2374</t>
  </si>
  <si>
    <t xml:space="preserve">Q2375</t>
  </si>
  <si>
    <t xml:space="preserve">Bathroom reno, Richmond</t>
  </si>
  <si>
    <t xml:space="preserve">Q2376</t>
  </si>
  <si>
    <t xml:space="preserve">Q2377</t>
  </si>
  <si>
    <t xml:space="preserve">Q2378</t>
  </si>
  <si>
    <t xml:space="preserve">Q2379</t>
  </si>
  <si>
    <t xml:space="preserve">Rear extension, Malvern</t>
  </si>
  <si>
    <t xml:space="preserve">Q2380</t>
  </si>
  <si>
    <t xml:space="preserve">Q2381</t>
  </si>
  <si>
    <t xml:space="preserve">Q2382</t>
  </si>
  <si>
    <t xml:space="preserve">Q2383</t>
  </si>
  <si>
    <t xml:space="preserve">Q2384</t>
  </si>
  <si>
    <t xml:space="preserve">Q2385</t>
  </si>
  <si>
    <t xml:space="preserve">Q2386</t>
  </si>
  <si>
    <t xml:space="preserve">Rear extension, Abbotsford</t>
  </si>
  <si>
    <t xml:space="preserve">Q2387</t>
  </si>
  <si>
    <t xml:space="preserve">Q2388</t>
  </si>
  <si>
    <t xml:space="preserve">Q2389</t>
  </si>
  <si>
    <t xml:space="preserve">Q2390</t>
  </si>
  <si>
    <t xml:space="preserve">Q2391</t>
  </si>
  <si>
    <t xml:space="preserve">Q2392</t>
  </si>
  <si>
    <t xml:space="preserve">Q2393</t>
  </si>
  <si>
    <t xml:space="preserve">Q2394</t>
  </si>
  <si>
    <t xml:space="preserve">Rear extension, Camberwell</t>
  </si>
  <si>
    <t xml:space="preserve">Q2395</t>
  </si>
  <si>
    <t xml:space="preserve">Q2396</t>
  </si>
  <si>
    <t xml:space="preserve">Q2397</t>
  </si>
  <si>
    <t xml:space="preserve">Q2398</t>
  </si>
  <si>
    <t xml:space="preserve">Rear extension, Brighton</t>
  </si>
  <si>
    <t xml:space="preserve">Q2399</t>
  </si>
  <si>
    <t xml:space="preserve">Q2400</t>
  </si>
  <si>
    <t xml:space="preserve">Bathroom reno, Mentone</t>
  </si>
  <si>
    <t xml:space="preserve">Q2401</t>
  </si>
  <si>
    <t xml:space="preserve">Q2402</t>
  </si>
  <si>
    <t xml:space="preserve">Q2403</t>
  </si>
  <si>
    <t xml:space="preserve">Kitchen and living reno, Collingwood</t>
  </si>
  <si>
    <t xml:space="preserve">Q2404</t>
  </si>
  <si>
    <t xml:space="preserve">Q2405</t>
  </si>
  <si>
    <t xml:space="preserve">Q2406</t>
  </si>
  <si>
    <t xml:space="preserve">Q2407</t>
  </si>
  <si>
    <t xml:space="preserve">Q2408</t>
  </si>
  <si>
    <t xml:space="preserve">Q2409</t>
  </si>
  <si>
    <t xml:space="preserve">Q2410</t>
  </si>
  <si>
    <t xml:space="preserve">Q2411</t>
  </si>
  <si>
    <t xml:space="preserve">Q2412</t>
  </si>
  <si>
    <t xml:space="preserve">Kitchen and living reno, Moorabbin</t>
  </si>
  <si>
    <t xml:space="preserve">Q2413</t>
  </si>
  <si>
    <t xml:space="preserve">Q2414</t>
  </si>
  <si>
    <t xml:space="preserve">Q2415</t>
  </si>
  <si>
    <t xml:space="preserve">Q2416</t>
  </si>
  <si>
    <t xml:space="preserve">Granny flat, Bentleigh</t>
  </si>
  <si>
    <t xml:space="preserve">Q2417</t>
  </si>
  <si>
    <t xml:space="preserve">Q2418</t>
  </si>
  <si>
    <t xml:space="preserve">Q2419</t>
  </si>
  <si>
    <t xml:space="preserve">Q2420</t>
  </si>
  <si>
    <t xml:space="preserve">Variation</t>
  </si>
  <si>
    <t xml:space="preserve">Approved</t>
  </si>
  <si>
    <t xml:space="preserve">GST 10%</t>
  </si>
  <si>
    <t xml:space="preserve">Total (inc GST)</t>
  </si>
  <si>
    <t xml:space="preserve">Invoiced in old process</t>
  </si>
  <si>
    <t xml:space="preserve">1003-V1</t>
  </si>
  <si>
    <t xml:space="preserve">Additional structural ply bracing</t>
  </si>
  <si>
    <t xml:space="preserve">Yes</t>
  </si>
  <si>
    <t xml:space="preserve">1003-V2</t>
  </si>
  <si>
    <t xml:space="preserve">Temporary roof protection extended</t>
  </si>
  <si>
    <t xml:space="preserve">No</t>
  </si>
  <si>
    <t xml:space="preserve">1003-V3</t>
  </si>
  <si>
    <t xml:space="preserve">Stair redesign to suit council</t>
  </si>
  <si>
    <t xml:space="preserve">1003-V4</t>
  </si>
  <si>
    <t xml:space="preserve">Upgrade to double glazing</t>
  </si>
  <si>
    <t xml:space="preserve">1003-V5</t>
  </si>
  <si>
    <t xml:space="preserve">Steel beam size increase per structural design</t>
  </si>
  <si>
    <t xml:space="preserve">1004-V1</t>
  </si>
  <si>
    <t xml:space="preserve">Relocate gas point</t>
  </si>
  <si>
    <t xml:space="preserve">1004-V2</t>
  </si>
  <si>
    <t xml:space="preserve">Replace existing floor to match</t>
  </si>
  <si>
    <t xml:space="preserve">1004-V3</t>
  </si>
  <si>
    <t xml:space="preserve">Additional pantry joinery</t>
  </si>
  <si>
    <t xml:space="preserve">1005-V1</t>
  </si>
  <si>
    <t xml:space="preserve">Pergola louvre upgrade</t>
  </si>
  <si>
    <t xml:space="preserve">1006-V1</t>
  </si>
  <si>
    <t xml:space="preserve">Upgrade to stone vanity top</t>
  </si>
  <si>
    <t xml:space="preserve">1007-V1</t>
  </si>
  <si>
    <t xml:space="preserve">1008-V1</t>
  </si>
  <si>
    <t xml:space="preserve">Driveway crossover widening</t>
  </si>
  <si>
    <t xml:space="preserve">1008-V2</t>
  </si>
  <si>
    <t xml:space="preserve">Additional stormwater connection</t>
  </si>
  <si>
    <t xml:space="preserve">1008-V3</t>
  </si>
  <si>
    <t xml:space="preserve">Add ensuite exhaust and ducting</t>
  </si>
  <si>
    <t xml:space="preserve">1009-V1</t>
  </si>
  <si>
    <t xml:space="preserve">Additional underpinning to boundary wall</t>
  </si>
  <si>
    <t xml:space="preserve">1009-V2</t>
  </si>
  <si>
    <t xml:space="preserve">Relocate stormwater pit</t>
  </si>
  <si>
    <t xml:space="preserve">1009-V3</t>
  </si>
  <si>
    <t xml:space="preserve">Extra bulkhead for ducted heating</t>
  </si>
  <si>
    <t xml:space="preserve">1009-V4</t>
  </si>
  <si>
    <t xml:space="preserve">Rock excavation in footings</t>
  </si>
  <si>
    <t xml:space="preserve">1009-V5</t>
  </si>
  <si>
    <t xml:space="preserve">Skylight added over living area</t>
  </si>
  <si>
    <t xml:space="preserve">1009-V6</t>
  </si>
  <si>
    <t xml:space="preserve">Upgrade windows to double glazed</t>
  </si>
  <si>
    <t xml:space="preserve">1010-V1</t>
  </si>
  <si>
    <t xml:space="preserve">Frameless shower screen upgrade</t>
  </si>
  <si>
    <t xml:space="preserve">1010-V2</t>
  </si>
  <si>
    <t xml:space="preserve">Add heated floor</t>
  </si>
  <si>
    <t xml:space="preserve">1011-V1</t>
  </si>
  <si>
    <t xml:space="preserve">Stone benchtop upgrade</t>
  </si>
  <si>
    <t xml:space="preserve">1011-V2</t>
  </si>
  <si>
    <t xml:space="preserve">1012-V1</t>
  </si>
  <si>
    <t xml:space="preserve">Add stair lighting conduit</t>
  </si>
  <si>
    <t xml:space="preserve">1013-V1</t>
  </si>
  <si>
    <t xml:space="preserve">Change decking to hardwood</t>
  </si>
  <si>
    <t xml:space="preserve">1015-V1</t>
  </si>
  <si>
    <t xml:space="preserve">1015-V2</t>
  </si>
  <si>
    <t xml:space="preserve">1015-V3</t>
  </si>
  <si>
    <t xml:space="preserve">1016-V1</t>
  </si>
  <si>
    <t xml:space="preserve">1016-V2</t>
  </si>
  <si>
    <t xml:space="preserve">1016-V3</t>
  </si>
  <si>
    <t xml:space="preserve">1016-V4</t>
  </si>
  <si>
    <t xml:space="preserve">1016-V5</t>
  </si>
  <si>
    <t xml:space="preserve">1016-V6</t>
  </si>
  <si>
    <t xml:space="preserve">1017-V1</t>
  </si>
  <si>
    <t xml:space="preserve">1017-V2</t>
  </si>
  <si>
    <t xml:space="preserve">1018-V1</t>
  </si>
  <si>
    <t xml:space="preserve">1018-V2</t>
  </si>
  <si>
    <t xml:space="preserve">1018-V3</t>
  </si>
  <si>
    <t xml:space="preserve">1018-V4</t>
  </si>
  <si>
    <t xml:space="preserve">1019-V1</t>
  </si>
  <si>
    <t xml:space="preserve">Replace external doors to match</t>
  </si>
  <si>
    <t xml:space="preserve">1019-V2</t>
  </si>
  <si>
    <t xml:space="preserve">Replace rotted subfloor bearers</t>
  </si>
  <si>
    <t xml:space="preserve">1019-V3</t>
  </si>
  <si>
    <t xml:space="preserve">Asbestos sheet removal, allowance exceeded</t>
  </si>
  <si>
    <t xml:space="preserve">1019-V4</t>
  </si>
  <si>
    <t xml:space="preserve">Extra plastering to ceilings</t>
  </si>
  <si>
    <t xml:space="preserve">1020-V1</t>
  </si>
  <si>
    <t xml:space="preserve">Relocate toilet waste</t>
  </si>
  <si>
    <t xml:space="preserve">1022-V1</t>
  </si>
  <si>
    <t xml:space="preserve">1022-V2</t>
  </si>
  <si>
    <t xml:space="preserve">Extra waterproofing to adjoining wall</t>
  </si>
  <si>
    <t xml:space="preserve">1023-V1</t>
  </si>
  <si>
    <t xml:space="preserve">1023-V2</t>
  </si>
  <si>
    <t xml:space="preserve">1023-V3</t>
  </si>
  <si>
    <t xml:space="preserve">1023-V4</t>
  </si>
  <si>
    <t xml:space="preserve">1024-V1</t>
  </si>
  <si>
    <t xml:space="preserve">1024-V2</t>
  </si>
  <si>
    <t xml:space="preserve">1024-V3</t>
  </si>
  <si>
    <t xml:space="preserve">1024-V4</t>
  </si>
  <si>
    <t xml:space="preserve">1024-V5</t>
  </si>
  <si>
    <t xml:space="preserve">1025-V1</t>
  </si>
  <si>
    <t xml:space="preserve">1025-V2</t>
  </si>
  <si>
    <t xml:space="preserve">1025-V3</t>
  </si>
  <si>
    <t xml:space="preserve">1025-V4</t>
  </si>
  <si>
    <t xml:space="preserve">1027-V1</t>
  </si>
  <si>
    <t xml:space="preserve">1028-V1</t>
  </si>
  <si>
    <t xml:space="preserve">1028-V2</t>
  </si>
  <si>
    <t xml:space="preserve">Extra GPOs and data points</t>
  </si>
  <si>
    <t xml:space="preserve">1028-V3</t>
  </si>
  <si>
    <t xml:space="preserve">1029-V1</t>
  </si>
  <si>
    <t xml:space="preserve">1029-V2</t>
  </si>
  <si>
    <t xml:space="preserve">1031-V1</t>
  </si>
  <si>
    <t xml:space="preserve">1031-V2</t>
  </si>
  <si>
    <t xml:space="preserve">1032-V1</t>
  </si>
  <si>
    <t xml:space="preserve">1033-V1</t>
  </si>
  <si>
    <t xml:space="preserve">1033-V2</t>
  </si>
  <si>
    <t xml:space="preserve">1035-V1</t>
  </si>
  <si>
    <t xml:space="preserve">1035-V2</t>
  </si>
  <si>
    <t xml:space="preserve">1035-V3</t>
  </si>
  <si>
    <t xml:space="preserve">1035-V4</t>
  </si>
  <si>
    <t xml:space="preserve">1036-V1</t>
  </si>
  <si>
    <t xml:space="preserve">1038-V1</t>
  </si>
  <si>
    <t xml:space="preserve">1038-V2</t>
  </si>
  <si>
    <t xml:space="preserve">1039-V1</t>
  </si>
  <si>
    <t xml:space="preserve">1039-V2</t>
  </si>
  <si>
    <t xml:space="preserve">1040-V1</t>
  </si>
  <si>
    <t xml:space="preserve">1041-V1</t>
  </si>
  <si>
    <t xml:space="preserve">1042-V1</t>
  </si>
  <si>
    <t xml:space="preserve">1043-V1</t>
  </si>
  <si>
    <t xml:space="preserve">1043-V2</t>
  </si>
  <si>
    <t xml:space="preserve">1044-V1</t>
  </si>
  <si>
    <t xml:space="preserve">1044-V2</t>
  </si>
  <si>
    <t xml:space="preserve">1045-V1</t>
  </si>
  <si>
    <t xml:space="preserve">1045-V2</t>
  </si>
  <si>
    <t xml:space="preserve">1047-V1</t>
  </si>
  <si>
    <t xml:space="preserve">1047-V2</t>
  </si>
  <si>
    <t xml:space="preserve">1047-V3</t>
  </si>
  <si>
    <t xml:space="preserve">1047-V4</t>
  </si>
  <si>
    <t xml:space="preserve">1047-V5</t>
  </si>
  <si>
    <t xml:space="preserve">Temporary roof protection extended (stage 2)</t>
  </si>
  <si>
    <t xml:space="preserve">1047-V6</t>
  </si>
  <si>
    <t xml:space="preserve">1047-V7</t>
  </si>
  <si>
    <t xml:space="preserve">Additional structural ply bracing (stage 2)</t>
  </si>
  <si>
    <t xml:space="preserve">1048-V1</t>
  </si>
  <si>
    <t xml:space="preserve">1048-V2</t>
  </si>
  <si>
    <t xml:space="preserve">1048-V3</t>
  </si>
  <si>
    <t xml:space="preserve">1048-V4</t>
  </si>
  <si>
    <t xml:space="preserve">1049-V1</t>
  </si>
  <si>
    <t xml:space="preserve">1049-V2</t>
  </si>
  <si>
    <t xml:space="preserve">1049-V3</t>
  </si>
  <si>
    <t xml:space="preserve">1049-V4</t>
  </si>
  <si>
    <t xml:space="preserve">Additional electrical rewire</t>
  </si>
  <si>
    <t xml:space="preserve">1049-V5</t>
  </si>
  <si>
    <t xml:space="preserve">1051-V1</t>
  </si>
  <si>
    <t xml:space="preserve">1051-V2</t>
  </si>
  <si>
    <t xml:space="preserve">1051-V3</t>
  </si>
  <si>
    <t xml:space="preserve">1052-V1</t>
  </si>
  <si>
    <t xml:space="preserve">1052-V2</t>
  </si>
  <si>
    <t xml:space="preserve">1055-V1</t>
  </si>
  <si>
    <t xml:space="preserve">1057-V1</t>
  </si>
  <si>
    <t xml:space="preserve">1057-V2</t>
  </si>
  <si>
    <t xml:space="preserve">1057-V3</t>
  </si>
  <si>
    <t xml:space="preserve">1057-V4</t>
  </si>
  <si>
    <t xml:space="preserve">1057-V5</t>
  </si>
  <si>
    <t xml:space="preserve">1058-V1</t>
  </si>
  <si>
    <t xml:space="preserve">1059-V1</t>
  </si>
  <si>
    <t xml:space="preserve">1059-V2</t>
  </si>
  <si>
    <t xml:space="preserve">1062-V1</t>
  </si>
  <si>
    <t xml:space="preserve">1063-V1</t>
  </si>
  <si>
    <t xml:space="preserve">1063-V2</t>
  </si>
  <si>
    <t xml:space="preserve">1063-V3</t>
  </si>
  <si>
    <t xml:space="preserve">1063-V4</t>
  </si>
  <si>
    <t xml:space="preserve">1064-V1</t>
  </si>
  <si>
    <t xml:space="preserve">1064-V2</t>
  </si>
  <si>
    <t xml:space="preserve">1065-V1</t>
  </si>
  <si>
    <t xml:space="preserve">1065-V2</t>
  </si>
  <si>
    <t xml:space="preserve">1065-V3</t>
  </si>
  <si>
    <t xml:space="preserve">1065-V4</t>
  </si>
  <si>
    <t xml:space="preserve">1065-V5</t>
  </si>
  <si>
    <t xml:space="preserve">1068-V1</t>
  </si>
  <si>
    <t xml:space="preserve">1068-V2</t>
  </si>
  <si>
    <t xml:space="preserve">1068-V3</t>
  </si>
  <si>
    <t xml:space="preserve">1068-V4</t>
  </si>
  <si>
    <t xml:space="preserve">1068-V5</t>
  </si>
  <si>
    <t xml:space="preserve">1070-V1</t>
  </si>
  <si>
    <t xml:space="preserve">1071-V1</t>
  </si>
  <si>
    <t xml:space="preserve">1072-V1</t>
  </si>
  <si>
    <t xml:space="preserve">1074-V1</t>
  </si>
  <si>
    <t xml:space="preserve">1075-V1</t>
  </si>
  <si>
    <t xml:space="preserve">1075-V2</t>
  </si>
  <si>
    <t xml:space="preserve">1078-V1</t>
  </si>
  <si>
    <t xml:space="preserve">1078-V2</t>
  </si>
  <si>
    <t xml:space="preserve">1078-V3</t>
  </si>
  <si>
    <t xml:space="preserve">Upgrade to fibre cement cladding</t>
  </si>
  <si>
    <t xml:space="preserve">1078-V4</t>
  </si>
  <si>
    <t xml:space="preserve">1080-V1</t>
  </si>
  <si>
    <t xml:space="preserve">1080-V2</t>
  </si>
  <si>
    <t xml:space="preserve">1080-V3</t>
  </si>
  <si>
    <t xml:space="preserve">1082-V1</t>
  </si>
  <si>
    <t xml:space="preserve">Extend deck by 600mm</t>
  </si>
  <si>
    <t xml:space="preserve">1083-V1</t>
  </si>
  <si>
    <t xml:space="preserve">1083-V2</t>
  </si>
  <si>
    <t xml:space="preserve">1084-V1</t>
  </si>
  <si>
    <t xml:space="preserve">1084-V2</t>
  </si>
  <si>
    <t xml:space="preserve">1085-V1</t>
  </si>
  <si>
    <t xml:space="preserve">1085-V2</t>
  </si>
  <si>
    <t xml:space="preserve">1085-V3</t>
  </si>
  <si>
    <t xml:space="preserve">1085-V4</t>
  </si>
  <si>
    <t xml:space="preserve">1085-V5</t>
  </si>
  <si>
    <t xml:space="preserve">Bill</t>
  </si>
  <si>
    <t xml:space="preserve">Bill date</t>
  </si>
  <si>
    <t xml:space="preserve">Supplier</t>
  </si>
  <si>
    <t xml:space="preserve">Lines</t>
  </si>
  <si>
    <t xml:space="preserve">Total (ex GST)</t>
  </si>
  <si>
    <t xml:space="preserve">Month</t>
  </si>
  <si>
    <t xml:space="preserve">On a job in old process</t>
  </si>
  <si>
    <t xml:space="preserve">SI-40010</t>
  </si>
  <si>
    <t xml:space="preserve">Plumbing supplier A</t>
  </si>
  <si>
    <t xml:space="preserve">SI-40001</t>
  </si>
  <si>
    <t xml:space="preserve">Timber supplier A</t>
  </si>
  <si>
    <t xml:space="preserve">SI-40003</t>
  </si>
  <si>
    <t xml:space="preserve">Tiles supplier A</t>
  </si>
  <si>
    <t xml:space="preserve">SI-40016</t>
  </si>
  <si>
    <t xml:space="preserve">Roofing supplier A</t>
  </si>
  <si>
    <t xml:space="preserve">SI-40004</t>
  </si>
  <si>
    <t xml:space="preserve">Timber supplier B</t>
  </si>
  <si>
    <t xml:space="preserve">SI-40008</t>
  </si>
  <si>
    <t xml:space="preserve">Linings supplier A</t>
  </si>
  <si>
    <t xml:space="preserve">SI-40014</t>
  </si>
  <si>
    <t xml:space="preserve">SI-40002</t>
  </si>
  <si>
    <t xml:space="preserve">SI-40020</t>
  </si>
  <si>
    <t xml:space="preserve">SI-40043</t>
  </si>
  <si>
    <t xml:space="preserve">Windows supplier A</t>
  </si>
  <si>
    <t xml:space="preserve">SI-40012</t>
  </si>
  <si>
    <t xml:space="preserve">Plastering sub A</t>
  </si>
  <si>
    <t xml:space="preserve">SI-40060</t>
  </si>
  <si>
    <t xml:space="preserve">SI-40050</t>
  </si>
  <si>
    <t xml:space="preserve">Skip hire A</t>
  </si>
  <si>
    <t xml:space="preserve">SI-40045</t>
  </si>
  <si>
    <t xml:space="preserve">SI-40007</t>
  </si>
  <si>
    <t xml:space="preserve">SI-40062</t>
  </si>
  <si>
    <t xml:space="preserve">SI-40052</t>
  </si>
  <si>
    <t xml:space="preserve">SI-40044</t>
  </si>
  <si>
    <t xml:space="preserve">SI-40076</t>
  </si>
  <si>
    <t xml:space="preserve">SI-40051</t>
  </si>
  <si>
    <t xml:space="preserve">Stone supplier A</t>
  </si>
  <si>
    <t xml:space="preserve">SI-40042</t>
  </si>
  <si>
    <t xml:space="preserve">Hardware supplier A</t>
  </si>
  <si>
    <t xml:space="preserve">SI-40063</t>
  </si>
  <si>
    <t xml:space="preserve">SI-40075</t>
  </si>
  <si>
    <t xml:space="preserve">SI-40005</t>
  </si>
  <si>
    <t xml:space="preserve">SI-40006</t>
  </si>
  <si>
    <t xml:space="preserve">Steel supplier A</t>
  </si>
  <si>
    <t xml:space="preserve">SI-40105</t>
  </si>
  <si>
    <t xml:space="preserve">SI-40009</t>
  </si>
  <si>
    <t xml:space="preserve">SI-40072</t>
  </si>
  <si>
    <t xml:space="preserve">SI-40025</t>
  </si>
  <si>
    <t xml:space="preserve">SI-40026</t>
  </si>
  <si>
    <t xml:space="preserve">SI-40077</t>
  </si>
  <si>
    <t xml:space="preserve">SI-40013</t>
  </si>
  <si>
    <t xml:space="preserve">SI-40114</t>
  </si>
  <si>
    <t xml:space="preserve">SI-40121</t>
  </si>
  <si>
    <t xml:space="preserve">SI-40115</t>
  </si>
  <si>
    <t xml:space="preserve">SI-40090</t>
  </si>
  <si>
    <t xml:space="preserve">SI-40134</t>
  </si>
  <si>
    <t xml:space="preserve">SI-40053</t>
  </si>
  <si>
    <t xml:space="preserve">SI-40116</t>
  </si>
  <si>
    <t xml:space="preserve">SI-40079</t>
  </si>
  <si>
    <t xml:space="preserve">SI-40118</t>
  </si>
  <si>
    <t xml:space="preserve">SI-40056</t>
  </si>
  <si>
    <t xml:space="preserve">SI-40035</t>
  </si>
  <si>
    <t xml:space="preserve">SI-40101</t>
  </si>
  <si>
    <t xml:space="preserve">SI-40120</t>
  </si>
  <si>
    <t xml:space="preserve">SI-40057</t>
  </si>
  <si>
    <t xml:space="preserve">Tiling sub A</t>
  </si>
  <si>
    <t xml:space="preserve">SI-40179</t>
  </si>
  <si>
    <t xml:space="preserve">SI-40081</t>
  </si>
  <si>
    <t xml:space="preserve">Roof plumbing sub A</t>
  </si>
  <si>
    <t xml:space="preserve">SI-40089</t>
  </si>
  <si>
    <t xml:space="preserve">SI-40154</t>
  </si>
  <si>
    <t xml:space="preserve">SI-40049</t>
  </si>
  <si>
    <t xml:space="preserve">SI-40102</t>
  </si>
  <si>
    <t xml:space="preserve">SI-40125</t>
  </si>
  <si>
    <t xml:space="preserve">SI-40153</t>
  </si>
  <si>
    <t xml:space="preserve">SI-40048</t>
  </si>
  <si>
    <t xml:space="preserve">SI-40086</t>
  </si>
  <si>
    <t xml:space="preserve">SI-40055</t>
  </si>
  <si>
    <t xml:space="preserve">Equipment hire A</t>
  </si>
  <si>
    <t xml:space="preserve">SI-40141</t>
  </si>
  <si>
    <t xml:space="preserve">SI-40151</t>
  </si>
  <si>
    <t xml:space="preserve">Electrical supplier A</t>
  </si>
  <si>
    <t xml:space="preserve">SI-40047</t>
  </si>
  <si>
    <t xml:space="preserve">SI-40019</t>
  </si>
  <si>
    <t xml:space="preserve">SI-40113</t>
  </si>
  <si>
    <t xml:space="preserve">SI-40100</t>
  </si>
  <si>
    <t xml:space="preserve">SI-40058</t>
  </si>
  <si>
    <t xml:space="preserve">SI-40039</t>
  </si>
  <si>
    <t xml:space="preserve">SI-40046</t>
  </si>
  <si>
    <t xml:space="preserve">SI-40106</t>
  </si>
  <si>
    <t xml:space="preserve">SI-40199</t>
  </si>
  <si>
    <t xml:space="preserve">SI-40186</t>
  </si>
  <si>
    <t xml:space="preserve">SI-40201</t>
  </si>
  <si>
    <t xml:space="preserve">SI-40152</t>
  </si>
  <si>
    <t xml:space="preserve">SI-40110</t>
  </si>
  <si>
    <t xml:space="preserve">SI-40023</t>
  </si>
  <si>
    <t xml:space="preserve">SI-40127</t>
  </si>
  <si>
    <t xml:space="preserve">SI-40027</t>
  </si>
  <si>
    <t xml:space="preserve">SI-40064</t>
  </si>
  <si>
    <t xml:space="preserve">SI-40054</t>
  </si>
  <si>
    <t xml:space="preserve">Concrete supplier A</t>
  </si>
  <si>
    <t xml:space="preserve">SI-40239</t>
  </si>
  <si>
    <t xml:space="preserve">SI-40074</t>
  </si>
  <si>
    <t xml:space="preserve">SI-40119</t>
  </si>
  <si>
    <t xml:space="preserve">SI-40129</t>
  </si>
  <si>
    <t xml:space="preserve">SI-40142</t>
  </si>
  <si>
    <t xml:space="preserve">SI-40184</t>
  </si>
  <si>
    <t xml:space="preserve">SI-40206</t>
  </si>
  <si>
    <t xml:space="preserve">SI-40198</t>
  </si>
  <si>
    <t xml:space="preserve">SI-40017</t>
  </si>
  <si>
    <t xml:space="preserve">SI-40202</t>
  </si>
  <si>
    <t xml:space="preserve">SI-40237</t>
  </si>
  <si>
    <t xml:space="preserve">SI-40203</t>
  </si>
  <si>
    <t xml:space="preserve">SI-40245</t>
  </si>
  <si>
    <t xml:space="preserve">SI-40080</t>
  </si>
  <si>
    <t xml:space="preserve">SI-40015</t>
  </si>
  <si>
    <t xml:space="preserve">SI-40099</t>
  </si>
  <si>
    <t xml:space="preserve">SI-40155</t>
  </si>
  <si>
    <t xml:space="preserve">SI-40132</t>
  </si>
  <si>
    <t xml:space="preserve">SI-40233</t>
  </si>
  <si>
    <t xml:space="preserve">SI-40032</t>
  </si>
  <si>
    <t xml:space="preserve">SI-40037</t>
  </si>
  <si>
    <t xml:space="preserve">SI-40028</t>
  </si>
  <si>
    <t xml:space="preserve">SI-40180</t>
  </si>
  <si>
    <t xml:space="preserve">SI-40104</t>
  </si>
  <si>
    <t xml:space="preserve">SI-40175</t>
  </si>
  <si>
    <t xml:space="preserve">SI-40250</t>
  </si>
  <si>
    <t xml:space="preserve">SI-40204</t>
  </si>
  <si>
    <t xml:space="preserve">SI-40262</t>
  </si>
  <si>
    <t xml:space="preserve">SI-40034</t>
  </si>
  <si>
    <t xml:space="preserve">SI-40117</t>
  </si>
  <si>
    <t xml:space="preserve">SI-40216</t>
  </si>
  <si>
    <t xml:space="preserve">SI-40088</t>
  </si>
  <si>
    <t xml:space="preserve">SI-40103</t>
  </si>
  <si>
    <t xml:space="preserve">SI-40168</t>
  </si>
  <si>
    <t xml:space="preserve">SI-40137</t>
  </si>
  <si>
    <t xml:space="preserve">SI-40200</t>
  </si>
  <si>
    <t xml:space="preserve">SI-40205</t>
  </si>
  <si>
    <t xml:space="preserve">SI-40228</t>
  </si>
  <si>
    <t xml:space="preserve">SI-40111</t>
  </si>
  <si>
    <t xml:space="preserve">SI-40140</t>
  </si>
  <si>
    <t xml:space="preserve">SI-40165</t>
  </si>
  <si>
    <t xml:space="preserve">SI-40207</t>
  </si>
  <si>
    <t xml:space="preserve">SI-40149</t>
  </si>
  <si>
    <t xml:space="preserve">SI-40224</t>
  </si>
  <si>
    <t xml:space="preserve">SI-40288</t>
  </si>
  <si>
    <t xml:space="preserve">SI-40123</t>
  </si>
  <si>
    <t xml:space="preserve">SI-40189</t>
  </si>
  <si>
    <t xml:space="preserve">SI-40073</t>
  </si>
  <si>
    <t xml:space="preserve">SI-40192</t>
  </si>
  <si>
    <t xml:space="preserve">SI-40297</t>
  </si>
  <si>
    <t xml:space="preserve">SI-40059</t>
  </si>
  <si>
    <t xml:space="preserve">SI-40083</t>
  </si>
  <si>
    <t xml:space="preserve">SI-40112</t>
  </si>
  <si>
    <t xml:space="preserve">SI-40139</t>
  </si>
  <si>
    <t xml:space="preserve">SI-40177</t>
  </si>
  <si>
    <t xml:space="preserve">SI-40261</t>
  </si>
  <si>
    <t xml:space="preserve">SI-40257</t>
  </si>
  <si>
    <t xml:space="preserve">SI-40266</t>
  </si>
  <si>
    <t xml:space="preserve">SI-40030</t>
  </si>
  <si>
    <t xml:space="preserve">SI-40272</t>
  </si>
  <si>
    <t xml:space="preserve">SI-40277</t>
  </si>
  <si>
    <t xml:space="preserve">SI-40286</t>
  </si>
  <si>
    <t xml:space="preserve">SI-40318</t>
  </si>
  <si>
    <t xml:space="preserve">SI-40109</t>
  </si>
  <si>
    <t xml:space="preserve">SI-40264</t>
  </si>
  <si>
    <t xml:space="preserve">SI-40317</t>
  </si>
  <si>
    <t xml:space="preserve">SI-40071</t>
  </si>
  <si>
    <t xml:space="preserve">SI-40108</t>
  </si>
  <si>
    <t xml:space="preserve">SI-40232</t>
  </si>
  <si>
    <t xml:space="preserve">SI-40275</t>
  </si>
  <si>
    <t xml:space="preserve">Brickwork sub A</t>
  </si>
  <si>
    <t xml:space="preserve">SI-40316</t>
  </si>
  <si>
    <t xml:space="preserve">SI-40031</t>
  </si>
  <si>
    <t xml:space="preserve">SI-40241</t>
  </si>
  <si>
    <t xml:space="preserve">SI-40289</t>
  </si>
  <si>
    <t xml:space="preserve">SI-40304</t>
  </si>
  <si>
    <t xml:space="preserve">SI-40029</t>
  </si>
  <si>
    <t xml:space="preserve">SI-40066</t>
  </si>
  <si>
    <t xml:space="preserve">SI-40159</t>
  </si>
  <si>
    <t xml:space="preserve">SI-40187</t>
  </si>
  <si>
    <t xml:space="preserve">SI-40302</t>
  </si>
  <si>
    <t xml:space="preserve">SI-40326</t>
  </si>
  <si>
    <t xml:space="preserve">SI-40021</t>
  </si>
  <si>
    <t xml:space="preserve">SI-40294</t>
  </si>
  <si>
    <t xml:space="preserve">SI-40036</t>
  </si>
  <si>
    <t xml:space="preserve">SI-40287</t>
  </si>
  <si>
    <t xml:space="preserve">SI-40306</t>
  </si>
  <si>
    <t xml:space="preserve">SI-40310</t>
  </si>
  <si>
    <t xml:space="preserve">SI-40107</t>
  </si>
  <si>
    <t xml:space="preserve">SI-40144</t>
  </si>
  <si>
    <t xml:space="preserve">SI-40251</t>
  </si>
  <si>
    <t xml:space="preserve">SI-40290</t>
  </si>
  <si>
    <t xml:space="preserve">SI-40163</t>
  </si>
  <si>
    <t xml:space="preserve">SI-40319</t>
  </si>
  <si>
    <t xml:space="preserve">SI-40348</t>
  </si>
  <si>
    <t xml:space="preserve">SI-40022</t>
  </si>
  <si>
    <t xml:space="preserve">SI-40209</t>
  </si>
  <si>
    <t xml:space="preserve">SI-40274</t>
  </si>
  <si>
    <t xml:space="preserve">SI-40024</t>
  </si>
  <si>
    <t xml:space="preserve">SI-40156</t>
  </si>
  <si>
    <t xml:space="preserve">SI-40217</t>
  </si>
  <si>
    <t xml:space="preserve">SI-40190</t>
  </si>
  <si>
    <t xml:space="preserve">SI-40332</t>
  </si>
  <si>
    <t xml:space="preserve">SI-40359</t>
  </si>
  <si>
    <t xml:space="preserve">SI-40314</t>
  </si>
  <si>
    <t xml:space="preserve">SI-40320</t>
  </si>
  <si>
    <t xml:space="preserve">SI-40256</t>
  </si>
  <si>
    <t xml:space="preserve">SI-40265</t>
  </si>
  <si>
    <t xml:space="preserve">SI-40273</t>
  </si>
  <si>
    <t xml:space="preserve">SI-40070</t>
  </si>
  <si>
    <t xml:space="preserve">SI-40238</t>
  </si>
  <si>
    <t xml:space="preserve">SI-40276</t>
  </si>
  <si>
    <t xml:space="preserve">SI-40364</t>
  </si>
  <si>
    <t xml:space="preserve">SI-40327</t>
  </si>
  <si>
    <t xml:space="preserve">SI-40333</t>
  </si>
  <si>
    <t xml:space="preserve">SI-40219</t>
  </si>
  <si>
    <t xml:space="preserve">SI-40097</t>
  </si>
  <si>
    <t xml:space="preserve">SI-40167</t>
  </si>
  <si>
    <t xml:space="preserve">SI-40324</t>
  </si>
  <si>
    <t xml:space="preserve">SI-40339</t>
  </si>
  <si>
    <t xml:space="preserve">SI-40285</t>
  </si>
  <si>
    <t xml:space="preserve">SI-40329</t>
  </si>
  <si>
    <t xml:space="preserve">SI-40330</t>
  </si>
  <si>
    <t xml:space="preserve">SI-40252</t>
  </si>
  <si>
    <t xml:space="preserve">SI-40312</t>
  </si>
  <si>
    <t xml:space="preserve">SI-40138</t>
  </si>
  <si>
    <t xml:space="preserve">SI-40279</t>
  </si>
  <si>
    <t xml:space="preserve">SI-40284</t>
  </si>
  <si>
    <t xml:space="preserve">SI-40308</t>
  </si>
  <si>
    <t xml:space="preserve">SI-40315</t>
  </si>
  <si>
    <t xml:space="preserve">SI-40065</t>
  </si>
  <si>
    <t xml:space="preserve">SI-40067</t>
  </si>
  <si>
    <t xml:space="preserve">SI-40229</t>
  </si>
  <si>
    <t xml:space="preserve">SI-40235</t>
  </si>
  <si>
    <t xml:space="preserve">SI-40303</t>
  </si>
  <si>
    <t xml:space="preserve">SI-40342</t>
  </si>
  <si>
    <t xml:space="preserve">SI-40369</t>
  </si>
  <si>
    <t xml:space="preserve">SI-40038</t>
  </si>
  <si>
    <t xml:space="preserve">SI-40281</t>
  </si>
  <si>
    <t xml:space="preserve">SI-40347</t>
  </si>
  <si>
    <t xml:space="preserve">SI-40360</t>
  </si>
  <si>
    <t xml:space="preserve">SI-40426</t>
  </si>
  <si>
    <t xml:space="preserve">SI-40278</t>
  </si>
  <si>
    <t xml:space="preserve">SI-40418</t>
  </si>
  <si>
    <t xml:space="preserve">SI-40423</t>
  </si>
  <si>
    <t xml:space="preserve">SI-40011</t>
  </si>
  <si>
    <t xml:space="preserve">SI-40150</t>
  </si>
  <si>
    <t xml:space="preserve">SI-40260</t>
  </si>
  <si>
    <t xml:space="preserve">SI-40263</t>
  </si>
  <si>
    <t xml:space="preserve">SI-40041</t>
  </si>
  <si>
    <t xml:space="preserve">SI-40356</t>
  </si>
  <si>
    <t xml:space="preserve">SI-40358</t>
  </si>
  <si>
    <t xml:space="preserve">SI-40379</t>
  </si>
  <si>
    <t xml:space="preserve">SI-40430</t>
  </si>
  <si>
    <t xml:space="preserve">SI-40040</t>
  </si>
  <si>
    <t xml:space="preserve">SI-40280</t>
  </si>
  <si>
    <t xml:space="preserve">SI-40282</t>
  </si>
  <si>
    <t xml:space="preserve">SI-40361</t>
  </si>
  <si>
    <t xml:space="preserve">SI-40135</t>
  </si>
  <si>
    <t xml:space="preserve">SI-40283</t>
  </si>
  <si>
    <t xml:space="preserve">SI-40357</t>
  </si>
  <si>
    <t xml:space="preserve">SI-40309</t>
  </si>
  <si>
    <t xml:space="preserve">SI-40448</t>
  </si>
  <si>
    <t xml:space="preserve">SI-40176</t>
  </si>
  <si>
    <t xml:space="preserve">SI-40248</t>
  </si>
  <si>
    <t xml:space="preserve">SI-40311</t>
  </si>
  <si>
    <t xml:space="preserve">SI-40389</t>
  </si>
  <si>
    <t xml:space="preserve">SI-40395</t>
  </si>
  <si>
    <t xml:space="preserve">SI-40409</t>
  </si>
  <si>
    <t xml:space="preserve">SI-40068</t>
  </si>
  <si>
    <t xml:space="preserve">SI-40313</t>
  </si>
  <si>
    <t xml:space="preserve">SI-40223</t>
  </si>
  <si>
    <t xml:space="preserve">SI-40268</t>
  </si>
  <si>
    <t xml:space="preserve">SI-40296</t>
  </si>
  <si>
    <t xml:space="preserve">SI-40368</t>
  </si>
  <si>
    <t xml:space="preserve">SI-40367</t>
  </si>
  <si>
    <t xml:space="preserve">SI-40453</t>
  </si>
  <si>
    <t xml:space="preserve">SI-40162</t>
  </si>
  <si>
    <t xml:space="preserve">SI-40246</t>
  </si>
  <si>
    <t xml:space="preserve">SI-40352</t>
  </si>
  <si>
    <t xml:space="preserve">SI-40451</t>
  </si>
  <si>
    <t xml:space="preserve">SI-40253</t>
  </si>
  <si>
    <t xml:space="preserve">SI-40438</t>
  </si>
  <si>
    <t xml:space="preserve">SI-40087</t>
  </si>
  <si>
    <t xml:space="preserve">SI-40337</t>
  </si>
  <si>
    <t xml:space="preserve">SI-40340</t>
  </si>
  <si>
    <t xml:space="preserve">SI-40173</t>
  </si>
  <si>
    <t xml:space="preserve">SI-40243</t>
  </si>
  <si>
    <t xml:space="preserve">SI-40146</t>
  </si>
  <si>
    <t xml:space="preserve">SI-40465</t>
  </si>
  <si>
    <t xml:space="preserve">SI-40336</t>
  </si>
  <si>
    <t xml:space="preserve">SI-40458</t>
  </si>
  <si>
    <t xml:space="preserve">SI-40470</t>
  </si>
  <si>
    <t xml:space="preserve">SI-40259</t>
  </si>
  <si>
    <t xml:space="preserve">SI-40365</t>
  </si>
  <si>
    <t xml:space="preserve">SI-40381</t>
  </si>
  <si>
    <t xml:space="preserve">SI-40441</t>
  </si>
  <si>
    <t xml:space="preserve">SI-40227</t>
  </si>
  <si>
    <t xml:space="preserve">SI-40234</t>
  </si>
  <si>
    <t xml:space="preserve">SI-40351</t>
  </si>
  <si>
    <t xml:space="preserve">SI-40424</t>
  </si>
  <si>
    <t xml:space="preserve">SI-40481</t>
  </si>
  <si>
    <t xml:space="preserve">SI-40033</t>
  </si>
  <si>
    <t xml:space="preserve">SI-40334</t>
  </si>
  <si>
    <t xml:space="preserve">SI-40335</t>
  </si>
  <si>
    <t xml:space="preserve">SI-40401</t>
  </si>
  <si>
    <t xml:space="preserve">SI-40496</t>
  </si>
  <si>
    <t xml:space="preserve">SI-40271</t>
  </si>
  <si>
    <t xml:space="preserve">SI-40267</t>
  </si>
  <si>
    <t xml:space="preserve">SI-40270</t>
  </si>
  <si>
    <t xml:space="preserve">SI-40291</t>
  </si>
  <si>
    <t xml:space="preserve">SI-40322</t>
  </si>
  <si>
    <t xml:space="preserve">SI-40366</t>
  </si>
  <si>
    <t xml:space="preserve">SI-40431</t>
  </si>
  <si>
    <t xml:space="preserve">SI-40363</t>
  </si>
  <si>
    <t xml:space="preserve">SI-40452</t>
  </si>
  <si>
    <t xml:space="preserve">SI-40473</t>
  </si>
  <si>
    <t xml:space="preserve">SI-40489</t>
  </si>
  <si>
    <t xml:space="preserve">SI-40095</t>
  </si>
  <si>
    <t xml:space="preserve">SI-40362</t>
  </si>
  <si>
    <t xml:space="preserve">SI-40402</t>
  </si>
  <si>
    <t xml:space="preserve">SI-40487</t>
  </si>
  <si>
    <t xml:space="preserve">SI-40509</t>
  </si>
  <si>
    <t xml:space="preserve">SI-40078</t>
  </si>
  <si>
    <t xml:space="preserve">SI-40126</t>
  </si>
  <si>
    <t xml:space="preserve">SI-40321</t>
  </si>
  <si>
    <t xml:space="preserve">SI-40323</t>
  </si>
  <si>
    <t xml:space="preserve">SI-40346</t>
  </si>
  <si>
    <t xml:space="preserve">SI-40463</t>
  </si>
  <si>
    <t xml:space="preserve">SI-40094</t>
  </si>
  <si>
    <t xml:space="preserve">SI-40254</t>
  </si>
  <si>
    <t xml:space="preserve">SI-40299</t>
  </si>
  <si>
    <t xml:space="preserve">SI-40435</t>
  </si>
  <si>
    <t xml:space="preserve">SI-40472</t>
  </si>
  <si>
    <t xml:space="preserve">SI-40505</t>
  </si>
  <si>
    <t xml:space="preserve">SI-40353</t>
  </si>
  <si>
    <t xml:space="preserve">SI-40225</t>
  </si>
  <si>
    <t xml:space="preserve">SI-40380</t>
  </si>
  <si>
    <t xml:space="preserve">SI-40476</t>
  </si>
  <si>
    <t xml:space="preserve">SI-40249</t>
  </si>
  <si>
    <t xml:space="preserve">SI-40391</t>
  </si>
  <si>
    <t xml:space="preserve">SI-40485</t>
  </si>
  <si>
    <t xml:space="preserve">SI-40018</t>
  </si>
  <si>
    <t xml:space="preserve">SI-40145</t>
  </si>
  <si>
    <t xml:space="preserve">SI-40338</t>
  </si>
  <si>
    <t xml:space="preserve">SI-40386</t>
  </si>
  <si>
    <t xml:space="preserve">SI-40092</t>
  </si>
  <si>
    <t xml:space="preserve">SI-40236</t>
  </si>
  <si>
    <t xml:space="preserve">SI-40247</t>
  </si>
  <si>
    <t xml:space="preserve">SI-40305</t>
  </si>
  <si>
    <t xml:space="preserve">SI-40133</t>
  </si>
  <si>
    <t xml:space="preserve">SI-40178</t>
  </si>
  <si>
    <t xml:space="preserve">SI-40242</t>
  </si>
  <si>
    <t xml:space="preserve">SI-40457</t>
  </si>
  <si>
    <t xml:space="preserve">SI-40484</t>
  </si>
  <si>
    <t xml:space="preserve">SI-40269</t>
  </si>
  <si>
    <t xml:space="preserve">SI-40467</t>
  </si>
  <si>
    <t xml:space="preserve">SI-40474</t>
  </si>
  <si>
    <t xml:space="preserve">SI-40169</t>
  </si>
  <si>
    <t xml:space="preserve">SI-40414</t>
  </si>
  <si>
    <t xml:space="preserve">SI-40422</t>
  </si>
  <si>
    <t xml:space="preserve">SI-40258</t>
  </si>
  <si>
    <t xml:space="preserve">SI-40331</t>
  </si>
  <si>
    <t xml:space="preserve">SI-40255</t>
  </si>
  <si>
    <t xml:space="preserve">SI-40516</t>
  </si>
  <si>
    <t xml:space="preserve">SI-40240</t>
  </si>
  <si>
    <t xml:space="preserve">SI-40471</t>
  </si>
  <si>
    <t xml:space="preserve">SI-40372</t>
  </si>
  <si>
    <t xml:space="preserve">SI-40479</t>
  </si>
  <si>
    <t xml:space="preserve">SI-40082</t>
  </si>
  <si>
    <t xml:space="preserve">SI-40425</t>
  </si>
  <si>
    <t xml:space="preserve">SI-40475</t>
  </si>
  <si>
    <t xml:space="preserve">SI-40519</t>
  </si>
  <si>
    <t xml:space="preserve">SI-40208</t>
  </si>
  <si>
    <t xml:space="preserve">SI-40300</t>
  </si>
  <si>
    <t xml:space="preserve">SI-40531</t>
  </si>
  <si>
    <t xml:space="preserve">SI-40434</t>
  </si>
  <si>
    <t xml:space="preserve">SI-40482</t>
  </si>
  <si>
    <t xml:space="preserve">SI-40528</t>
  </si>
  <si>
    <t xml:space="preserve">SI-40376</t>
  </si>
  <si>
    <t xml:space="preserve">SI-40191</t>
  </si>
  <si>
    <t xml:space="preserve">SI-40354</t>
  </si>
  <si>
    <t xml:space="preserve">SI-40456</t>
  </si>
  <si>
    <t xml:space="preserve">SI-40512</t>
  </si>
  <si>
    <t xml:space="preserve">SI-40526</t>
  </si>
  <si>
    <t xml:space="preserve">SI-40183</t>
  </si>
  <si>
    <t xml:space="preserve">SI-40522</t>
  </si>
  <si>
    <t xml:space="preserve">SI-40148</t>
  </si>
  <si>
    <t xml:space="preserve">SI-40355</t>
  </si>
  <si>
    <t xml:space="preserve">SI-40455</t>
  </si>
  <si>
    <t xml:space="preserve">SI-40292</t>
  </si>
  <si>
    <t xml:space="preserve">SI-40344</t>
  </si>
  <si>
    <t xml:space="preserve">SI-40415</t>
  </si>
  <si>
    <t xml:space="preserve">SI-40437</t>
  </si>
  <si>
    <t xml:space="preserve">SI-40136</t>
  </si>
  <si>
    <t xml:space="preserve">SI-40210</t>
  </si>
  <si>
    <t xml:space="preserve">SI-40244</t>
  </si>
  <si>
    <t xml:space="preserve">SI-40341</t>
  </si>
  <si>
    <t xml:space="preserve">SI-40440</t>
  </si>
  <si>
    <t xml:space="preserve">SI-40462</t>
  </si>
  <si>
    <t xml:space="preserve">SI-40464</t>
  </si>
  <si>
    <t xml:space="preserve">SI-40502</t>
  </si>
  <si>
    <t xml:space="preserve">SI-40521</t>
  </si>
  <si>
    <t xml:space="preserve">SI-40328</t>
  </si>
  <si>
    <t xml:space="preserve">SI-40515</t>
  </si>
  <si>
    <t xml:space="preserve">SI-40524</t>
  </si>
  <si>
    <t xml:space="preserve">SI-40143</t>
  </si>
  <si>
    <t xml:space="preserve">SI-40222</t>
  </si>
  <si>
    <t xml:space="preserve">SI-40387</t>
  </si>
  <si>
    <t xml:space="preserve">SI-40443</t>
  </si>
  <si>
    <t xml:space="preserve">SI-40511</t>
  </si>
  <si>
    <t xml:space="preserve">SI-40569</t>
  </si>
  <si>
    <t xml:space="preserve">SI-40388</t>
  </si>
  <si>
    <t xml:space="preserve">SI-40518</t>
  </si>
  <si>
    <t xml:space="preserve">SI-40158</t>
  </si>
  <si>
    <t xml:space="preserve">SI-40534</t>
  </si>
  <si>
    <t xml:space="preserve">SI-40546</t>
  </si>
  <si>
    <t xml:space="preserve">SI-40570</t>
  </si>
  <si>
    <t xml:space="preserve">SI-40571</t>
  </si>
  <si>
    <t xml:space="preserve">SI-40461</t>
  </si>
  <si>
    <t xml:space="preserve">SI-40520</t>
  </si>
  <si>
    <t xml:space="preserve">SI-40554</t>
  </si>
  <si>
    <t xml:space="preserve">SI-40483</t>
  </si>
  <si>
    <t xml:space="preserve">SI-40501</t>
  </si>
  <si>
    <t xml:space="preserve">SI-40545</t>
  </si>
  <si>
    <t xml:space="preserve">SI-40211</t>
  </si>
  <si>
    <t xml:space="preserve">SI-40325</t>
  </si>
  <si>
    <t xml:space="preserve">SI-40469</t>
  </si>
  <si>
    <t xml:space="preserve">SI-40523</t>
  </si>
  <si>
    <t xml:space="preserve">SI-40061</t>
  </si>
  <si>
    <t xml:space="preserve">SI-40147</t>
  </si>
  <si>
    <t xml:space="preserve">SI-40345</t>
  </si>
  <si>
    <t xml:space="preserve">SI-40384</t>
  </si>
  <si>
    <t xml:space="preserve">SI-40468</t>
  </si>
  <si>
    <t xml:space="preserve">SI-40477</t>
  </si>
  <si>
    <t xml:space="preserve">SI-40480</t>
  </si>
  <si>
    <t xml:space="preserve">SI-40459</t>
  </si>
  <si>
    <t xml:space="preserve">SI-40532</t>
  </si>
  <si>
    <t xml:space="preserve">SI-40069</t>
  </si>
  <si>
    <t xml:space="preserve">SI-40525</t>
  </si>
  <si>
    <t xml:space="preserve">SI-40529</t>
  </si>
  <si>
    <t xml:space="preserve">SI-40124</t>
  </si>
  <si>
    <t xml:space="preserve">SI-40478</t>
  </si>
  <si>
    <t xml:space="preserve">SI-40220</t>
  </si>
  <si>
    <t xml:space="preserve">SI-40295</t>
  </si>
  <si>
    <t xml:space="preserve">SI-40343</t>
  </si>
  <si>
    <t xml:space="preserve">SI-40350</t>
  </si>
  <si>
    <t xml:space="preserve">SI-40486</t>
  </si>
  <si>
    <t xml:space="preserve">SI-40084</t>
  </si>
  <si>
    <t xml:space="preserve">SI-40445</t>
  </si>
  <si>
    <t xml:space="preserve">SI-40371</t>
  </si>
  <si>
    <t xml:space="preserve">SI-40454</t>
  </si>
  <si>
    <t xml:space="preserve">SI-40497</t>
  </si>
  <si>
    <t xml:space="preserve">SI-40510</t>
  </si>
  <si>
    <t xml:space="preserve">SI-40504</t>
  </si>
  <si>
    <t xml:space="preserve">SI-40096</t>
  </si>
  <si>
    <t xml:space="preserve">SI-40572</t>
  </si>
  <si>
    <t xml:space="preserve">SI-40307</t>
  </si>
  <si>
    <t xml:space="preserve">SI-40170</t>
  </si>
  <si>
    <t xml:space="preserve">SI-40293</t>
  </si>
  <si>
    <t xml:space="preserve">SI-40411</t>
  </si>
  <si>
    <t xml:space="preserve">SI-40544</t>
  </si>
  <si>
    <t xml:space="preserve">SI-40547</t>
  </si>
  <si>
    <t xml:space="preserve">SI-40567</t>
  </si>
  <si>
    <t xml:space="preserve">SI-40301</t>
  </si>
  <si>
    <t xml:space="preserve">SI-40098</t>
  </si>
  <si>
    <t xml:space="preserve">SI-40399</t>
  </si>
  <si>
    <t xml:space="preserve">SI-40527</t>
  </si>
  <si>
    <t xml:space="preserve">SI-40553</t>
  </si>
  <si>
    <t xml:space="preserve">SI-40085</t>
  </si>
  <si>
    <t xml:space="preserve">SI-40164</t>
  </si>
  <si>
    <t xml:space="preserve">SI-40174</t>
  </si>
  <si>
    <t xml:space="preserve">SI-40349</t>
  </si>
  <si>
    <t xml:space="preserve">SI-40543</t>
  </si>
  <si>
    <t xml:space="preserve">SI-40377</t>
  </si>
  <si>
    <t xml:space="preserve">SI-40535</t>
  </si>
  <si>
    <t xml:space="preserve">SI-40537</t>
  </si>
  <si>
    <t xml:space="preserve">SI-40574</t>
  </si>
  <si>
    <t xml:space="preserve">SI-40576</t>
  </si>
  <si>
    <t xml:space="preserve">SI-40404</t>
  </si>
  <si>
    <t xml:space="preserve">SI-40488</t>
  </si>
  <si>
    <t xml:space="preserve">SI-40298</t>
  </si>
  <si>
    <t xml:space="preserve">SI-40385</t>
  </si>
  <si>
    <t xml:space="preserve">SI-40433</t>
  </si>
  <si>
    <t xml:space="preserve">SI-40466</t>
  </si>
  <si>
    <t xml:space="preserve">SI-40581</t>
  </si>
  <si>
    <t xml:space="preserve">SI-40392</t>
  </si>
  <si>
    <t xml:space="preserve">SI-40428</t>
  </si>
  <si>
    <t xml:space="preserve">SI-40514</t>
  </si>
  <si>
    <t xml:space="preserve">SI-40530</t>
  </si>
  <si>
    <t xml:space="preserve">SI-40091</t>
  </si>
  <si>
    <t xml:space="preserve">SI-40590</t>
  </si>
  <si>
    <t xml:space="preserve">SI-40171</t>
  </si>
  <si>
    <t xml:space="preserve">SI-40541</t>
  </si>
  <si>
    <t xml:space="preserve">SI-40495</t>
  </si>
  <si>
    <t xml:space="preserve">SI-40390</t>
  </si>
  <si>
    <t xml:space="preserve">SI-40417</t>
  </si>
  <si>
    <t xml:space="preserve">SI-40561</t>
  </si>
  <si>
    <t xml:space="preserve">SI-40584</t>
  </si>
  <si>
    <t xml:space="preserve">SI-40130</t>
  </si>
  <si>
    <t xml:space="preserve">SI-40172</t>
  </si>
  <si>
    <t xml:space="preserve">SI-40460</t>
  </si>
  <si>
    <t xml:space="preserve">SI-40416</t>
  </si>
  <si>
    <t xml:space="preserve">SI-40446</t>
  </si>
  <si>
    <t xml:space="preserve">SI-40492</t>
  </si>
  <si>
    <t xml:space="preserve">SI-40507</t>
  </si>
  <si>
    <t xml:space="preserve">SI-40556</t>
  </si>
  <si>
    <t xml:space="preserve">SI-40212</t>
  </si>
  <si>
    <t xml:space="preserve">SI-40606</t>
  </si>
  <si>
    <t xml:space="preserve">SI-40093</t>
  </si>
  <si>
    <t xml:space="preserve">SI-40226</t>
  </si>
  <si>
    <t xml:space="preserve">SI-40406</t>
  </si>
  <si>
    <t xml:space="preserve">SI-40542</t>
  </si>
  <si>
    <t xml:space="preserve">SI-40607</t>
  </si>
  <si>
    <t xml:space="preserve">SI-40193</t>
  </si>
  <si>
    <t xml:space="preserve">SI-40195</t>
  </si>
  <si>
    <t xml:space="preserve">SI-40427</t>
  </si>
  <si>
    <t xml:space="preserve">SI-40396</t>
  </si>
  <si>
    <t xml:space="preserve">SI-40490</t>
  </si>
  <si>
    <t xml:space="preserve">SI-40575</t>
  </si>
  <si>
    <t xml:space="preserve">SI-40182</t>
  </si>
  <si>
    <t xml:space="preserve">SI-40573</t>
  </si>
  <si>
    <t xml:space="preserve">SI-40517</t>
  </si>
  <si>
    <t xml:space="preserve">SI-40592</t>
  </si>
  <si>
    <t xml:space="preserve">SI-40128</t>
  </si>
  <si>
    <t xml:space="preserve">SI-40562</t>
  </si>
  <si>
    <t xml:space="preserve">SI-40565</t>
  </si>
  <si>
    <t xml:space="preserve">SI-40585</t>
  </si>
  <si>
    <t xml:space="preserve">SI-40615</t>
  </si>
  <si>
    <t xml:space="preserve">SI-40499</t>
  </si>
  <si>
    <t xml:space="preserve">SI-40508</t>
  </si>
  <si>
    <t xml:space="preserve">SI-40593</t>
  </si>
  <si>
    <t xml:space="preserve">SI-40611</t>
  </si>
  <si>
    <t xml:space="preserve">SI-40194</t>
  </si>
  <si>
    <t xml:space="preserve">SI-40410</t>
  </si>
  <si>
    <t xml:space="preserve">SI-40444</t>
  </si>
  <si>
    <t xml:space="preserve">SI-40555</t>
  </si>
  <si>
    <t xml:space="preserve">SI-40591</t>
  </si>
  <si>
    <t xml:space="preserve">SI-40595</t>
  </si>
  <si>
    <t xml:space="preserve">SI-40608</t>
  </si>
  <si>
    <t xml:space="preserve">SI-40614</t>
  </si>
  <si>
    <t xml:space="preserve">SI-40157</t>
  </si>
  <si>
    <t xml:space="preserve">SI-40214</t>
  </si>
  <si>
    <t xml:space="preserve">SI-40393</t>
  </si>
  <si>
    <t xml:space="preserve">SI-40506</t>
  </si>
  <si>
    <t xml:space="preserve">SI-40231</t>
  </si>
  <si>
    <t xml:space="preserve">SI-40580</t>
  </si>
  <si>
    <t xml:space="preserve">SI-40161</t>
  </si>
  <si>
    <t xml:space="preserve">SI-40493</t>
  </si>
  <si>
    <t xml:space="preserve">SI-40558</t>
  </si>
  <si>
    <t xml:space="preserve">SI-40122</t>
  </si>
  <si>
    <t xml:space="preserve">SI-40549</t>
  </si>
  <si>
    <t xml:space="preserve">SI-40588</t>
  </si>
  <si>
    <t xml:space="preserve">SI-40589</t>
  </si>
  <si>
    <t xml:space="preserve">SI-40596</t>
  </si>
  <si>
    <t xml:space="preserve">SI-40621</t>
  </si>
  <si>
    <t xml:space="preserve">SI-40160</t>
  </si>
  <si>
    <t xml:space="preserve">SI-40597</t>
  </si>
  <si>
    <t xml:space="preserve">SI-40166</t>
  </si>
  <si>
    <t xml:space="preserve">SI-40188</t>
  </si>
  <si>
    <t xml:space="preserve">SI-40513</t>
  </si>
  <si>
    <t xml:space="preserve">SI-40612</t>
  </si>
  <si>
    <t xml:space="preserve">SI-40131</t>
  </si>
  <si>
    <t xml:space="preserve">SI-40439</t>
  </si>
  <si>
    <t xml:space="preserve">SI-40412</t>
  </si>
  <si>
    <t xml:space="preserve">SI-40398</t>
  </si>
  <si>
    <t xml:space="preserve">SI-40378</t>
  </si>
  <si>
    <t xml:space="preserve">SI-40382</t>
  </si>
  <si>
    <t xml:space="preserve">SI-40617</t>
  </si>
  <si>
    <t xml:space="preserve">SI-40215</t>
  </si>
  <si>
    <t xml:space="preserve">SI-40230</t>
  </si>
  <si>
    <t xml:space="preserve">SI-40550</t>
  </si>
  <si>
    <t xml:space="preserve">SI-40604</t>
  </si>
  <si>
    <t xml:space="preserve">SI-40587</t>
  </si>
  <si>
    <t xml:space="preserve">SI-40631</t>
  </si>
  <si>
    <t xml:space="preserve">SI-40630</t>
  </si>
  <si>
    <t xml:space="preserve">SI-40185</t>
  </si>
  <si>
    <t xml:space="preserve">SI-40632</t>
  </si>
  <si>
    <t xml:space="preserve">SI-40645</t>
  </si>
  <si>
    <t xml:space="preserve">SI-40563</t>
  </si>
  <si>
    <t xml:space="preserve">SI-40196</t>
  </si>
  <si>
    <t xml:space="preserve">SI-40603</t>
  </si>
  <si>
    <t xml:space="preserve">SI-40560</t>
  </si>
  <si>
    <t xml:space="preserve">SI-40605</t>
  </si>
  <si>
    <t xml:space="preserve">SI-40613</t>
  </si>
  <si>
    <t xml:space="preserve">SI-40616</t>
  </si>
  <si>
    <t xml:space="preserve">SI-40643</t>
  </si>
  <si>
    <t xml:space="preserve">SI-40373</t>
  </si>
  <si>
    <t xml:space="preserve">SI-40400</t>
  </si>
  <si>
    <t xml:space="preserve">SI-40600</t>
  </si>
  <si>
    <t xml:space="preserve">SI-40651</t>
  </si>
  <si>
    <t xml:space="preserve">SI-40421</t>
  </si>
  <si>
    <t xml:space="preserve">SI-40491</t>
  </si>
  <si>
    <t xml:space="preserve">SI-40540</t>
  </si>
  <si>
    <t xml:space="preserve">SI-40559</t>
  </si>
  <si>
    <t xml:space="preserve">SI-40622</t>
  </si>
  <si>
    <t xml:space="preserve">SI-40197</t>
  </si>
  <si>
    <t xml:space="preserve">SI-40218</t>
  </si>
  <si>
    <t xml:space="preserve">SI-40647</t>
  </si>
  <si>
    <t xml:space="preserve">SI-40442</t>
  </si>
  <si>
    <t xml:space="preserve">SI-40213</t>
  </si>
  <si>
    <t xml:space="preserve">SI-40628</t>
  </si>
  <si>
    <t xml:space="preserve">SI-40221</t>
  </si>
  <si>
    <t xml:space="preserve">SI-40548</t>
  </si>
  <si>
    <t xml:space="preserve">SI-40654</t>
  </si>
  <si>
    <t xml:space="preserve">SI-40557</t>
  </si>
  <si>
    <t xml:space="preserve">SI-40655</t>
  </si>
  <si>
    <t xml:space="preserve">SI-40449</t>
  </si>
  <si>
    <t xml:space="preserve">SI-40598</t>
  </si>
  <si>
    <t xml:space="preserve">SI-40619</t>
  </si>
  <si>
    <t xml:space="preserve">SI-40644</t>
  </si>
  <si>
    <t xml:space="preserve">SI-40403</t>
  </si>
  <si>
    <t xml:space="preserve">SI-40610</t>
  </si>
  <si>
    <t xml:space="preserve">SI-40627</t>
  </si>
  <si>
    <t xml:space="preserve">SI-40397</t>
  </si>
  <si>
    <t xml:space="preserve">SI-40419</t>
  </si>
  <si>
    <t xml:space="preserve">SI-40500</t>
  </si>
  <si>
    <t xml:space="preserve">SI-40552</t>
  </si>
  <si>
    <t xml:space="preserve">SI-40642</t>
  </si>
  <si>
    <t xml:space="preserve">SI-40646</t>
  </si>
  <si>
    <t xml:space="preserve">SI-40660</t>
  </si>
  <si>
    <t xml:space="preserve">SI-40429</t>
  </si>
  <si>
    <t xml:space="preserve">SI-40370</t>
  </si>
  <si>
    <t xml:space="preserve">SI-40374</t>
  </si>
  <si>
    <t xml:space="preserve">SI-40566</t>
  </si>
  <si>
    <t xml:space="preserve">SI-40637</t>
  </si>
  <si>
    <t xml:space="preserve">SI-40564</t>
  </si>
  <si>
    <t xml:space="preserve">SI-40609</t>
  </si>
  <si>
    <t xml:space="preserve">SI-40623</t>
  </si>
  <si>
    <t xml:space="preserve">SI-40181</t>
  </si>
  <si>
    <t xml:space="preserve">SI-40450</t>
  </si>
  <si>
    <t xml:space="preserve">SI-40601</t>
  </si>
  <si>
    <t xml:space="preserve">SI-40648</t>
  </si>
  <si>
    <t xml:space="preserve">SI-40394</t>
  </si>
  <si>
    <t xml:space="preserve">SI-40583</t>
  </si>
  <si>
    <t xml:space="preserve">SI-40599</t>
  </si>
  <si>
    <t xml:space="preserve">SI-40624</t>
  </si>
  <si>
    <t xml:space="preserve">SI-40652</t>
  </si>
  <si>
    <t xml:space="preserve">SI-40498</t>
  </si>
  <si>
    <t xml:space="preserve">SI-40375</t>
  </si>
  <si>
    <t xml:space="preserve">SI-40413</t>
  </si>
  <si>
    <t xml:space="preserve">SI-40586</t>
  </si>
  <si>
    <t xml:space="preserve">SI-40650</t>
  </si>
  <si>
    <t xml:space="preserve">SI-40494</t>
  </si>
  <si>
    <t xml:space="preserve">SI-40536</t>
  </si>
  <si>
    <t xml:space="preserve">SI-40551</t>
  </si>
  <si>
    <t xml:space="preserve">SI-40653</t>
  </si>
  <si>
    <t xml:space="preserve">SI-40657</t>
  </si>
  <si>
    <t xml:space="preserve">SI-40658</t>
  </si>
  <si>
    <t xml:space="preserve">SI-40649</t>
  </si>
  <si>
    <t xml:space="preserve">SI-40634</t>
  </si>
  <si>
    <t xml:space="preserve">SI-40533</t>
  </si>
  <si>
    <t xml:space="preserve">SI-40620</t>
  </si>
  <si>
    <t xml:space="preserve">SI-40383</t>
  </si>
  <si>
    <t xml:space="preserve">SI-40538</t>
  </si>
  <si>
    <t xml:space="preserve">SI-40656</t>
  </si>
  <si>
    <t xml:space="preserve">SI-40503</t>
  </si>
  <si>
    <t xml:space="preserve">SI-40629</t>
  </si>
  <si>
    <t xml:space="preserve">SI-40432</t>
  </si>
  <si>
    <t xml:space="preserve">SI-40568</t>
  </si>
  <si>
    <t xml:space="preserve">SI-40633</t>
  </si>
  <si>
    <t xml:space="preserve">SI-40447</t>
  </si>
  <si>
    <t xml:space="preserve">SI-40663</t>
  </si>
  <si>
    <t xml:space="preserve">SI-40618</t>
  </si>
  <si>
    <t xml:space="preserve">SI-40539</t>
  </si>
  <si>
    <t xml:space="preserve">SI-40626</t>
  </si>
  <si>
    <t xml:space="preserve">SI-40641</t>
  </si>
  <si>
    <t xml:space="preserve">SI-40582</t>
  </si>
  <si>
    <t xml:space="preserve">SI-40667</t>
  </si>
  <si>
    <t xml:space="preserve">SI-40436</t>
  </si>
  <si>
    <t xml:space="preserve">SI-40602</t>
  </si>
  <si>
    <t xml:space="preserve">SI-40639</t>
  </si>
  <si>
    <t xml:space="preserve">SI-40659</t>
  </si>
  <si>
    <t xml:space="preserve">SI-40420</t>
  </si>
  <si>
    <t xml:space="preserve">SI-40594</t>
  </si>
  <si>
    <t xml:space="preserve">SI-40640</t>
  </si>
  <si>
    <t xml:space="preserve">SI-40579</t>
  </si>
  <si>
    <t xml:space="preserve">SI-40408</t>
  </si>
  <si>
    <t xml:space="preserve">SI-40665</t>
  </si>
  <si>
    <t xml:space="preserve">SI-40662</t>
  </si>
  <si>
    <t xml:space="preserve">SI-40405</t>
  </si>
  <si>
    <t xml:space="preserve">SI-40407</t>
  </si>
  <si>
    <t xml:space="preserve">SI-40636</t>
  </si>
  <si>
    <t xml:space="preserve">SI-40635</t>
  </si>
  <si>
    <t xml:space="preserve">SI-40578</t>
  </si>
  <si>
    <t xml:space="preserve">SI-40638</t>
  </si>
  <si>
    <t xml:space="preserve">SI-40661</t>
  </si>
  <si>
    <t xml:space="preserve">SI-40625</t>
  </si>
  <si>
    <t xml:space="preserve">SI-40666</t>
  </si>
  <si>
    <t xml:space="preserve">SI-40664</t>
  </si>
  <si>
    <t xml:space="preserve">SI-40577</t>
  </si>
  <si>
    <t xml:space="preserve">Category</t>
  </si>
  <si>
    <t xml:space="preserve">Qty</t>
  </si>
  <si>
    <t xml:space="preserve">Unit cost (ex GST)</t>
  </si>
  <si>
    <t xml:space="preserve">Line (ex GST)</t>
  </si>
  <si>
    <t xml:space="preserve">Job on bill in old process</t>
  </si>
  <si>
    <t xml:space="preserve">Timber</t>
  </si>
  <si>
    <t xml:space="preserve">Structural plywood 17mm 2400x1200</t>
  </si>
  <si>
    <t xml:space="preserve">90x45 MGP10 pine stud 2.4m</t>
  </si>
  <si>
    <t xml:space="preserve">Linings and insulation</t>
  </si>
  <si>
    <t xml:space="preserve">Wall batt R2.5 pack</t>
  </si>
  <si>
    <t xml:space="preserve">Ceiling batt R4.0 pack</t>
  </si>
  <si>
    <t xml:space="preserve">Plasterboard 10mm 2400x1200</t>
  </si>
  <si>
    <t xml:space="preserve">Tiles and stone</t>
  </si>
  <si>
    <t xml:space="preserve">Floor tile 600x600 per m2</t>
  </si>
  <si>
    <t xml:space="preserve">Wall tile 300x600 per m2</t>
  </si>
  <si>
    <t xml:space="preserve">Porcelain slab benchtop per lm</t>
  </si>
  <si>
    <t xml:space="preserve">Treated pine bearer 90x90 3.6m</t>
  </si>
  <si>
    <t xml:space="preserve">Concrete and steel</t>
  </si>
  <si>
    <t xml:space="preserve">N25 concrete 20MPa per m3</t>
  </si>
  <si>
    <t xml:space="preserve">Steel beam 200UB22 per m</t>
  </si>
  <si>
    <t xml:space="preserve">Hardware and fixings</t>
  </si>
  <si>
    <t xml:space="preserve">Nail gun nails box</t>
  </si>
  <si>
    <t xml:space="preserve">Framing brackets pack</t>
  </si>
  <si>
    <t xml:space="preserve">Bolts and fixings assorted</t>
  </si>
  <si>
    <t xml:space="preserve">Plumbing and electrical</t>
  </si>
  <si>
    <t xml:space="preserve">Cable TPS 2.5mm per roll</t>
  </si>
  <si>
    <t xml:space="preserve">Hot water unit 250L</t>
  </si>
  <si>
    <t xml:space="preserve">Subcontractor</t>
  </si>
  <si>
    <t xml:space="preserve">Brickwork labour and material, stage</t>
  </si>
  <si>
    <t xml:space="preserve">Roof plumbing stage</t>
  </si>
  <si>
    <t xml:space="preserve">Plastering stage</t>
  </si>
  <si>
    <t xml:space="preserve">Skip bins and hire</t>
  </si>
  <si>
    <t xml:space="preserve">Skip bin 6m3</t>
  </si>
  <si>
    <t xml:space="preserve">Scaffold hire per week</t>
  </si>
  <si>
    <t xml:space="preserve">Stormwater pipe 90mm per 6m</t>
  </si>
  <si>
    <t xml:space="preserve">Roofing</t>
  </si>
  <si>
    <t xml:space="preserve">Sarking roll</t>
  </si>
  <si>
    <t xml:space="preserve">Ridge capping 2.4m</t>
  </si>
  <si>
    <t xml:space="preserve">Colorbond roof sheeting per m</t>
  </si>
  <si>
    <t xml:space="preserve">Reo mesh SL82 sheet</t>
  </si>
  <si>
    <t xml:space="preserve">140x45 LVL joist 4.8m</t>
  </si>
  <si>
    <t xml:space="preserve">Windows and doors</t>
  </si>
  <si>
    <t xml:space="preserve">Entry door set</t>
  </si>
  <si>
    <t xml:space="preserve">Sliding door 2100x2400</t>
  </si>
  <si>
    <t xml:space="preserve">Aluminium window, 1200x1500</t>
  </si>
  <si>
    <t xml:space="preserve">Wall and floor tiling stage</t>
  </si>
  <si>
    <t xml:space="preserve">Tradify ex GST</t>
  </si>
  <si>
    <t xml:space="preserve">Tradify GST</t>
  </si>
  <si>
    <t xml:space="preserve">Tradify total (inc GST)</t>
  </si>
  <si>
    <t xml:space="preserve">Xero total (inc GST)</t>
  </si>
  <si>
    <t xml:space="preserve">Difference</t>
  </si>
  <si>
    <t xml:space="preserve">Revenue, old process</t>
  </si>
  <si>
    <t xml:space="preserve">Revenue, all variations invoiced</t>
  </si>
  <si>
    <t xml:space="preserve">Total cost, complete jobs</t>
  </si>
  <si>
    <t xml:space="preserve">All complete jobs</t>
  </si>
  <si>
    <t xml:space="preserve">Total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</si>
</sst>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#,##0"/>
    <numFmt numFmtId="166" formatCode="\$#,##0;[RED]&quot;-$&quot;#,##0"/>
    <numFmt numFmtId="167" formatCode="\$#,##0.00;[RED]&quot;-$&quot;#,##0.00"/>
    <numFmt numFmtId="168" formatCode="0.0%"/>
    <numFmt numFmtId="169" formatCode="0"/>
    <numFmt numFmtId="170" formatCode="@"/>
    <numFmt numFmtId="171" formatCode="dd\ mmm\ yyyy"/>
    <numFmt numFmtId="172" formatCode="mmm\ yyyy"/>
    <numFmt numFmtId="173" formatCode="#,##0.##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3A5F"/>
      <name val="Cambria"/>
      <family val="0"/>
      <charset val="1"/>
    </font>
    <font>
      <i val="true"/>
      <sz val="11"/>
      <name val="Cambria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1"/>
      <name val="Cambria"/>
      <family val="0"/>
      <charset val="1"/>
    </font>
    <font>
      <b val="true"/>
      <sz val="14"/>
      <color rgb="FF1F3A5F"/>
      <name val="Cambria"/>
      <family val="0"/>
      <charset val="1"/>
    </font>
    <font>
      <i val="true"/>
      <sz val="9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  <fill>
      <patternFill patternType="solid">
        <fgColor rgb="FFF3F8EE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>
        <color rgb="FFBBBBBB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1F3A5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BBBBB"/>
      <rgbColor rgb="FF808080"/>
      <rgbColor rgb="FF9999FF"/>
      <rgbColor rgb="FF993366"/>
      <rgbColor rgb="FFF3F8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A5F"/>
    <pageSetUpPr fitToPage="false"/>
  </sheetPr>
  <dimension ref="A1:B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30" hidden="false" customHeight="true" outlineLevel="0" collapsed="false">
      <c r="A4" s="3" t="s">
        <v>2</v>
      </c>
      <c r="B4" s="3"/>
    </row>
    <row r="5" customFormat="false" ht="15" hidden="false" customHeight="true" outlineLevel="0" collapsed="false">
      <c r="A5" s="3" t="s">
        <v>3</v>
      </c>
      <c r="B5" s="3"/>
    </row>
    <row r="7" customFormat="false" ht="15" hidden="false" customHeight="false" outlineLevel="0" collapsed="false">
      <c r="A7" s="4" t="s">
        <v>4</v>
      </c>
      <c r="B7" s="4" t="s">
        <v>5</v>
      </c>
    </row>
    <row r="8" customFormat="false" ht="15" hidden="false" customHeight="true" outlineLevel="0" collapsed="false">
      <c r="A8" s="5" t="s">
        <v>6</v>
      </c>
      <c r="B8" s="6" t="s">
        <v>7</v>
      </c>
    </row>
    <row r="9" customFormat="false" ht="15" hidden="false" customHeight="true" outlineLevel="0" collapsed="false">
      <c r="A9" s="5" t="s">
        <v>8</v>
      </c>
      <c r="B9" s="6" t="s">
        <v>9</v>
      </c>
    </row>
    <row r="10" customFormat="false" ht="15" hidden="false" customHeight="true" outlineLevel="0" collapsed="false">
      <c r="A10" s="5" t="s">
        <v>10</v>
      </c>
      <c r="B10" s="6" t="s">
        <v>11</v>
      </c>
    </row>
    <row r="11" customFormat="false" ht="15" hidden="false" customHeight="true" outlineLevel="0" collapsed="false">
      <c r="A11" s="5" t="s">
        <v>12</v>
      </c>
      <c r="B11" s="6" t="s">
        <v>13</v>
      </c>
    </row>
    <row r="12" customFormat="false" ht="15" hidden="false" customHeight="true" outlineLevel="0" collapsed="false">
      <c r="A12" s="5" t="s">
        <v>14</v>
      </c>
      <c r="B12" s="6" t="s">
        <v>15</v>
      </c>
    </row>
    <row r="13" customFormat="false" ht="15" hidden="false" customHeight="true" outlineLevel="0" collapsed="false">
      <c r="A13" s="5" t="s">
        <v>16</v>
      </c>
      <c r="B13" s="6" t="s">
        <v>17</v>
      </c>
    </row>
    <row r="14" customFormat="false" ht="15" hidden="false" customHeight="true" outlineLevel="0" collapsed="false">
      <c r="A14" s="5" t="s">
        <v>18</v>
      </c>
      <c r="B14" s="6" t="s">
        <v>19</v>
      </c>
    </row>
    <row r="15" customFormat="false" ht="15" hidden="false" customHeight="true" outlineLevel="0" collapsed="false">
      <c r="A15" s="5" t="s">
        <v>20</v>
      </c>
      <c r="B15" s="6" t="s">
        <v>21</v>
      </c>
    </row>
    <row r="16" customFormat="false" ht="15" hidden="false" customHeight="true" outlineLevel="0" collapsed="false">
      <c r="A16" s="5" t="s">
        <v>22</v>
      </c>
      <c r="B16" s="6" t="s">
        <v>23</v>
      </c>
    </row>
    <row r="18" customFormat="false" ht="15" hidden="false" customHeight="true" outlineLevel="0" collapsed="false">
      <c r="A18" s="3" t="s">
        <v>24</v>
      </c>
      <c r="B18" s="3"/>
    </row>
    <row r="20" customFormat="false" ht="15" hidden="false" customHeight="false" outlineLevel="0" collapsed="false">
      <c r="A20" s="2" t="s">
        <v>25</v>
      </c>
    </row>
  </sheetData>
  <mergeCells count="3">
    <mergeCell ref="A4:B4"/>
    <mergeCell ref="A5:B5"/>
    <mergeCell ref="A18:B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3A5F"/>
    <pageSetUpPr fitToPage="false"/>
  </sheetPr>
  <dimension ref="A1:E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60"/>
    <col collapsed="false" customWidth="true" hidden="false" outlineLevel="0" max="2" min="2" style="0" width="20"/>
    <col collapsed="false" customWidth="true" hidden="false" outlineLevel="0" max="3" min="3" style="0" width="22"/>
    <col collapsed="false" customWidth="true" hidden="false" outlineLevel="0" max="4" min="4" style="0" width="10"/>
    <col collapsed="false" customWidth="true" hidden="false" outlineLevel="0" max="5" min="5" style="0" width="60"/>
  </cols>
  <sheetData>
    <row r="1" customFormat="false" ht="17.35" hidden="false" customHeight="false" outlineLevel="0" collapsed="false">
      <c r="A1" s="7" t="s">
        <v>26</v>
      </c>
    </row>
    <row r="2" customFormat="false" ht="15" hidden="false" customHeight="false" outlineLevel="0" collapsed="false">
      <c r="A2" s="8" t="s">
        <v>27</v>
      </c>
    </row>
    <row r="4" customFormat="false" ht="15" hidden="false" customHeight="false" outlineLevel="0" collapsed="false">
      <c r="A4" s="9" t="s">
        <v>28</v>
      </c>
      <c r="B4" s="10" t="s">
        <v>29</v>
      </c>
      <c r="C4" s="10" t="s">
        <v>30</v>
      </c>
      <c r="D4" s="10" t="s">
        <v>31</v>
      </c>
      <c r="E4" s="10" t="s">
        <v>32</v>
      </c>
    </row>
    <row r="5" customFormat="false" ht="15" hidden="false" customHeight="false" outlineLevel="0" collapsed="false">
      <c r="A5" s="6" t="s">
        <v>8</v>
      </c>
      <c r="B5" s="11" t="n">
        <f aca="false">COUNTA(Jobs!$A$2:$A$86)</f>
        <v>85</v>
      </c>
      <c r="C5" s="12" t="n">
        <v>85</v>
      </c>
      <c r="D5" s="13" t="str">
        <f aca="false">IF(ABS(B5-C5)&lt;=0,"OK","CHECK")</f>
        <v>OK</v>
      </c>
    </row>
    <row r="6" customFormat="false" ht="15" hidden="false" customHeight="false" outlineLevel="0" collapsed="false">
      <c r="A6" s="6" t="s">
        <v>33</v>
      </c>
      <c r="B6" s="11" t="n">
        <f aca="false">COUNTIF(Jobs!$D$2:$D$86,"Complete")</f>
        <v>76</v>
      </c>
      <c r="C6" s="12" t="n">
        <v>76</v>
      </c>
      <c r="D6" s="13" t="str">
        <f aca="false">IF(ABS(B6-C6)&lt;=0,"OK","CHECK")</f>
        <v>OK</v>
      </c>
    </row>
    <row r="7" customFormat="false" ht="15" hidden="false" customHeight="false" outlineLevel="0" collapsed="false">
      <c r="A7" s="6" t="s">
        <v>34</v>
      </c>
      <c r="B7" s="11" t="n">
        <f aca="false">COUNTIF(Jobs!$D$2:$D$86,"Live")</f>
        <v>9</v>
      </c>
      <c r="C7" s="12" t="n">
        <v>9</v>
      </c>
      <c r="D7" s="13" t="str">
        <f aca="false">IF(ABS(B7-C7)&lt;=0,"OK","CHECK")</f>
        <v>OK</v>
      </c>
    </row>
    <row r="8" customFormat="false" ht="15" hidden="false" customHeight="false" outlineLevel="0" collapsed="false">
      <c r="A8" s="6" t="s">
        <v>10</v>
      </c>
      <c r="B8" s="11" t="n">
        <f aca="false">COUNTA(Quotes!$A$2:$A$421)</f>
        <v>420</v>
      </c>
      <c r="C8" s="12" t="n">
        <v>420</v>
      </c>
      <c r="D8" s="13" t="str">
        <f aca="false">IF(ABS(B8-C8)&lt;=0,"OK","CHECK")</f>
        <v>OK</v>
      </c>
    </row>
    <row r="9" customFormat="false" ht="15" hidden="false" customHeight="false" outlineLevel="0" collapsed="false">
      <c r="A9" s="6" t="s">
        <v>12</v>
      </c>
      <c r="B9" s="11" t="n">
        <f aca="false">COUNTA(Variations!$A$2:$A$161)</f>
        <v>160</v>
      </c>
      <c r="C9" s="12" t="n">
        <v>160</v>
      </c>
      <c r="D9" s="13" t="str">
        <f aca="false">IF(ABS(B9-C9)&lt;=0,"OK","CHECK")</f>
        <v>OK</v>
      </c>
    </row>
    <row r="10" customFormat="false" ht="15" hidden="false" customHeight="false" outlineLevel="0" collapsed="false">
      <c r="A10" s="6" t="s">
        <v>35</v>
      </c>
      <c r="B10" s="11" t="n">
        <f aca="false">COUNTIF(Variations!$I$2:$I$161,"No")</f>
        <v>38</v>
      </c>
      <c r="C10" s="12" t="n">
        <v>38</v>
      </c>
      <c r="D10" s="13" t="str">
        <f aca="false">IF(ABS(B10-C10)&lt;=0,"OK","CHECK")</f>
        <v>OK</v>
      </c>
    </row>
    <row r="11" customFormat="false" ht="15" hidden="false" customHeight="false" outlineLevel="0" collapsed="false">
      <c r="A11" s="6" t="s">
        <v>36</v>
      </c>
      <c r="B11" s="11" t="n">
        <f aca="false">COUNTA(Bills!$A$2:$A$668)</f>
        <v>667</v>
      </c>
      <c r="C11" s="12" t="n">
        <v>667</v>
      </c>
      <c r="D11" s="13" t="str">
        <f aca="false">IF(ABS(B11-C11)&lt;=0,"OK","CHECK")</f>
        <v>OK</v>
      </c>
    </row>
    <row r="12" customFormat="false" ht="15" hidden="false" customHeight="false" outlineLevel="0" collapsed="false">
      <c r="A12" s="6" t="s">
        <v>37</v>
      </c>
      <c r="B12" s="11" t="n">
        <f aca="false">COUNTA('Bill lines'!$A$2:$A$2201)</f>
        <v>2200</v>
      </c>
      <c r="C12" s="12" t="n">
        <v>2200</v>
      </c>
      <c r="D12" s="13" t="str">
        <f aca="false">IF(ABS(B12-C12)&lt;=0,"OK","CHECK")</f>
        <v>OK</v>
      </c>
    </row>
    <row r="13" customFormat="false" ht="15" hidden="false" customHeight="false" outlineLevel="0" collapsed="false">
      <c r="A13" s="6" t="s">
        <v>38</v>
      </c>
      <c r="B13" s="14" t="n">
        <f aca="false">SUM(Jobs!$G$2:$G$86)</f>
        <v>7725000</v>
      </c>
      <c r="C13" s="15" t="n">
        <v>7725000</v>
      </c>
      <c r="D13" s="13" t="str">
        <f aca="false">IF(ABS(B13-C13)&lt;=0.5,"OK","CHECK")</f>
        <v>OK</v>
      </c>
    </row>
    <row r="14" customFormat="false" ht="15" hidden="false" customHeight="false" outlineLevel="0" collapsed="false">
      <c r="A14" s="6" t="s">
        <v>39</v>
      </c>
      <c r="B14" s="14" t="n">
        <f aca="false">SUM(Jobs!$I$2:$I$86)</f>
        <v>821900</v>
      </c>
      <c r="C14" s="15" t="n">
        <v>821900</v>
      </c>
      <c r="D14" s="13" t="str">
        <f aca="false">IF(ABS(B14-C14)&lt;=0.5,"OK","CHECK")</f>
        <v>OK</v>
      </c>
    </row>
    <row r="16" customFormat="false" ht="15" hidden="false" customHeight="false" outlineLevel="0" collapsed="false">
      <c r="A16" s="9" t="s">
        <v>40</v>
      </c>
      <c r="B16" s="10" t="s">
        <v>29</v>
      </c>
      <c r="C16" s="10" t="s">
        <v>30</v>
      </c>
      <c r="D16" s="10" t="s">
        <v>31</v>
      </c>
      <c r="E16" s="10" t="s">
        <v>32</v>
      </c>
    </row>
    <row r="17" customFormat="false" ht="15" hidden="false" customHeight="false" outlineLevel="0" collapsed="false">
      <c r="A17" s="6" t="s">
        <v>41</v>
      </c>
      <c r="B17" s="16" t="n">
        <f aca="false">INDEX(Jobs!$G$2:$G$86,MATCH(1016,Jobs!$A$2:$A$86,0))</f>
        <v>137500</v>
      </c>
      <c r="C17" s="17" t="n">
        <v>137500</v>
      </c>
      <c r="D17" s="13" t="str">
        <f aca="false">IF(ABS(B17-C17)&lt;=0.005,"OK","CHECK")</f>
        <v>OK</v>
      </c>
    </row>
    <row r="18" customFormat="false" ht="15" hidden="false" customHeight="false" outlineLevel="0" collapsed="false">
      <c r="A18" s="6" t="s">
        <v>42</v>
      </c>
      <c r="B18" s="16" t="n">
        <f aca="false">INDEX(Jobs!$R$2:$R$86,MATCH(1016,Jobs!$A$2:$A$86,0))</f>
        <v>10850</v>
      </c>
      <c r="C18" s="17" t="n">
        <v>10850</v>
      </c>
      <c r="D18" s="13" t="str">
        <f aca="false">IF(ABS(B18-C18)&lt;=0.005,"OK","CHECK")</f>
        <v>OK</v>
      </c>
      <c r="E18" s="6" t="s">
        <v>43</v>
      </c>
    </row>
    <row r="19" customFormat="false" ht="15" hidden="false" customHeight="false" outlineLevel="0" collapsed="false">
      <c r="A19" s="6" t="s">
        <v>44</v>
      </c>
      <c r="B19" s="16" t="n">
        <f aca="false">INDEX(Jobs!$N$2:$N$86,MATCH(1016,Jobs!$A$2:$A$86,0))</f>
        <v>156350</v>
      </c>
      <c r="C19" s="17" t="n">
        <v>156350</v>
      </c>
      <c r="D19" s="13" t="str">
        <f aca="false">IF(ABS(B19-C19)&lt;=0.005,"OK","CHECK")</f>
        <v>OK</v>
      </c>
    </row>
    <row r="20" customFormat="false" ht="15" hidden="false" customHeight="false" outlineLevel="0" collapsed="false">
      <c r="A20" s="6" t="s">
        <v>45</v>
      </c>
      <c r="B20" s="16" t="n">
        <f aca="false">INDEX(Jobs!$P$2:$P$86,MATCH(1016,Jobs!$A$2:$A$86,0))</f>
        <v>167200</v>
      </c>
      <c r="C20" s="17" t="n">
        <v>167200</v>
      </c>
      <c r="D20" s="13" t="str">
        <f aca="false">IF(ABS(B20-C20)&lt;=0.005,"OK","CHECK")</f>
        <v>OK</v>
      </c>
    </row>
    <row r="21" customFormat="false" ht="15" hidden="false" customHeight="false" outlineLevel="0" collapsed="false">
      <c r="A21" s="6" t="s">
        <v>46</v>
      </c>
      <c r="B21" s="16" t="n">
        <f aca="false">INDEX(Jobs!$M$2:$M$86,MATCH(1016,Jobs!$A$2:$A$86,0))</f>
        <v>130695</v>
      </c>
      <c r="C21" s="17" t="n">
        <v>130695</v>
      </c>
      <c r="D21" s="13" t="str">
        <f aca="false">IF(ABS(B21-C21)&lt;=0.005,"OK","CHECK")</f>
        <v>OK</v>
      </c>
    </row>
    <row r="22" customFormat="false" ht="15" hidden="false" customHeight="false" outlineLevel="0" collapsed="false">
      <c r="A22" s="6" t="s">
        <v>47</v>
      </c>
      <c r="B22" s="16" t="n">
        <f aca="false">INDEX(Jobs!$N$2:$N$86,MATCH(1016,Jobs!$A$2:$A$86,0))-INDEX(Jobs!$M$2:$M$86,MATCH(1016,Jobs!$A$2:$A$86,0))</f>
        <v>25655</v>
      </c>
      <c r="C22" s="17" t="n">
        <v>25655</v>
      </c>
      <c r="D22" s="13" t="str">
        <f aca="false">IF(ABS(B22-C22)&lt;=0.005,"OK","CHECK")</f>
        <v>OK</v>
      </c>
    </row>
    <row r="23" customFormat="false" ht="15" hidden="false" customHeight="false" outlineLevel="0" collapsed="false">
      <c r="A23" s="6" t="s">
        <v>48</v>
      </c>
      <c r="B23" s="16" t="n">
        <f aca="false">INDEX(Jobs!$P$2:$P$86,MATCH(1016,Jobs!$A$2:$A$86,0))-INDEX(Jobs!$M$2:$M$86,MATCH(1016,Jobs!$A$2:$A$86,0))</f>
        <v>36505</v>
      </c>
      <c r="C23" s="17" t="n">
        <v>36505</v>
      </c>
      <c r="D23" s="13" t="str">
        <f aca="false">IF(ABS(B23-C23)&lt;=0.005,"OK","CHECK")</f>
        <v>OK</v>
      </c>
    </row>
    <row r="24" customFormat="false" ht="15" hidden="false" customHeight="false" outlineLevel="0" collapsed="false">
      <c r="A24" s="6" t="s">
        <v>49</v>
      </c>
      <c r="B24" s="18" t="n">
        <f aca="false">INDEX(Jobs!$O$2:$O$86,MATCH(1016,Jobs!$A$2:$A$86,0))</f>
        <v>0.164086984330029</v>
      </c>
      <c r="C24" s="19" t="n">
        <v>0.164</v>
      </c>
      <c r="D24" s="13" t="str">
        <f aca="false">IF(ABS(B24-C24)&lt;=0.0006,"OK","CHECK")</f>
        <v>OK</v>
      </c>
      <c r="E24" s="6" t="s">
        <v>50</v>
      </c>
    </row>
    <row r="25" customFormat="false" ht="15" hidden="false" customHeight="false" outlineLevel="0" collapsed="false">
      <c r="A25" s="6" t="s">
        <v>51</v>
      </c>
      <c r="B25" s="18" t="n">
        <f aca="false">INDEX(Jobs!$Q$2:$Q$86,MATCH(1016,Jobs!$A$2:$A$86,0))</f>
        <v>0.218331339712919</v>
      </c>
      <c r="C25" s="19" t="n">
        <v>0.218</v>
      </c>
      <c r="D25" s="13" t="str">
        <f aca="false">IF(ABS(B25-C25)&lt;=0.0006,"OK","CHECK")</f>
        <v>OK</v>
      </c>
      <c r="E25" s="6" t="s">
        <v>52</v>
      </c>
    </row>
    <row r="27" customFormat="false" ht="15" hidden="false" customHeight="false" outlineLevel="0" collapsed="false">
      <c r="A27" s="9" t="s">
        <v>53</v>
      </c>
      <c r="B27" s="10" t="s">
        <v>29</v>
      </c>
      <c r="C27" s="10" t="s">
        <v>30</v>
      </c>
      <c r="D27" s="10" t="s">
        <v>31</v>
      </c>
      <c r="E27" s="10" t="s">
        <v>32</v>
      </c>
    </row>
    <row r="28" customFormat="false" ht="15" hidden="false" customHeight="false" outlineLevel="0" collapsed="false">
      <c r="A28" s="6" t="s">
        <v>54</v>
      </c>
      <c r="B28" s="14" t="n">
        <f aca="false">'Job type margins'!D9</f>
        <v>6468450</v>
      </c>
      <c r="C28" s="15" t="n">
        <v>6468450</v>
      </c>
      <c r="D28" s="13" t="str">
        <f aca="false">IF(ABS(B28-C28)&lt;=0.5,"OK","CHECK")</f>
        <v>OK</v>
      </c>
    </row>
    <row r="29" customFormat="false" ht="15" hidden="false" customHeight="false" outlineLevel="0" collapsed="false">
      <c r="A29" s="6" t="s">
        <v>55</v>
      </c>
      <c r="B29" s="14" t="n">
        <f aca="false">'Job type margins'!E9</f>
        <v>6610650</v>
      </c>
      <c r="C29" s="15" t="n">
        <v>6610650</v>
      </c>
      <c r="D29" s="13" t="str">
        <f aca="false">IF(ABS(B29-C29)&lt;=0.5,"OK","CHECK")</f>
        <v>OK</v>
      </c>
    </row>
    <row r="30" customFormat="false" ht="15" hidden="false" customHeight="false" outlineLevel="0" collapsed="false">
      <c r="A30" s="6" t="s">
        <v>49</v>
      </c>
      <c r="B30" s="18" t="n">
        <f aca="false">'Job type margins'!G9</f>
        <v>0.0775493356213622</v>
      </c>
      <c r="C30" s="19" t="n">
        <v>0.078</v>
      </c>
      <c r="D30" s="13" t="str">
        <f aca="false">IF(ABS(B30-C30)&lt;=0.0006,"OK","CHECK")</f>
        <v>OK</v>
      </c>
      <c r="E30" s="6" t="s">
        <v>56</v>
      </c>
    </row>
    <row r="31" customFormat="false" ht="15" hidden="false" customHeight="false" outlineLevel="0" collapsed="false">
      <c r="A31" s="6" t="s">
        <v>51</v>
      </c>
      <c r="B31" s="18" t="n">
        <f aca="false">'Job type margins'!H9</f>
        <v>0.0973919357400558</v>
      </c>
      <c r="C31" s="19" t="n">
        <v>0.097</v>
      </c>
      <c r="D31" s="13" t="str">
        <f aca="false">IF(ABS(B31-C31)&lt;=0.0006,"OK","CHECK")</f>
        <v>OK</v>
      </c>
      <c r="E31" s="6" t="s">
        <v>57</v>
      </c>
    </row>
    <row r="33" customFormat="false" ht="15" hidden="false" customHeight="false" outlineLevel="0" collapsed="false">
      <c r="A33" s="9" t="s">
        <v>58</v>
      </c>
      <c r="B33" s="10" t="s">
        <v>29</v>
      </c>
      <c r="C33" s="10" t="s">
        <v>30</v>
      </c>
      <c r="D33" s="10" t="s">
        <v>31</v>
      </c>
      <c r="E33" s="10" t="s">
        <v>32</v>
      </c>
    </row>
    <row r="34" customFormat="false" ht="15" hidden="false" customHeight="false" outlineLevel="0" collapsed="false">
      <c r="A34" s="6" t="s">
        <v>59</v>
      </c>
      <c r="B34" s="16" t="n">
        <f aca="false">SUM(Bills!$F$2:$F$668)</f>
        <v>4855804.49</v>
      </c>
      <c r="C34" s="17" t="n">
        <v>4855804.49</v>
      </c>
      <c r="D34" s="13" t="str">
        <f aca="false">IF(ABS(B34-C34)&lt;=0.005,"OK","CHECK")</f>
        <v>OK</v>
      </c>
    </row>
    <row r="35" customFormat="false" ht="15" hidden="false" customHeight="false" outlineLevel="0" collapsed="false">
      <c r="A35" s="6" t="s">
        <v>60</v>
      </c>
      <c r="B35" s="16" t="n">
        <f aca="false">SUM(Bills!$G$2:$G$668)</f>
        <v>485580.73</v>
      </c>
      <c r="C35" s="17" t="n">
        <v>485580.73</v>
      </c>
      <c r="D35" s="13" t="str">
        <f aca="false">IF(ABS(B35-C35)&lt;=0.005,"OK","CHECK")</f>
        <v>OK</v>
      </c>
    </row>
    <row r="36" customFormat="false" ht="15" hidden="false" customHeight="false" outlineLevel="0" collapsed="false">
      <c r="A36" s="6" t="s">
        <v>61</v>
      </c>
      <c r="B36" s="16" t="n">
        <f aca="false">SUM(Bills!$H$2:$H$668)</f>
        <v>5341385.22</v>
      </c>
      <c r="C36" s="17" t="n">
        <v>5341385.22</v>
      </c>
      <c r="D36" s="13" t="str">
        <f aca="false">IF(ABS(B36-C36)&lt;=0.005,"OK","CHECK")</f>
        <v>OK</v>
      </c>
    </row>
    <row r="37" customFormat="false" ht="15" hidden="false" customHeight="false" outlineLevel="0" collapsed="false">
      <c r="A37" s="6" t="s">
        <v>62</v>
      </c>
      <c r="B37" s="16" t="n">
        <f aca="false">SUM('Xero bill tie-out'!$F$2:$F$13)</f>
        <v>5341385.22</v>
      </c>
      <c r="C37" s="17" t="n">
        <v>5341385.22</v>
      </c>
      <c r="D37" s="13" t="str">
        <f aca="false">IF(ABS(B37-C37)&lt;=0.005,"OK","CHECK")</f>
        <v>OK</v>
      </c>
      <c r="E37" s="6" t="s">
        <v>63</v>
      </c>
    </row>
    <row r="38" customFormat="false" ht="15" hidden="false" customHeight="false" outlineLevel="0" collapsed="false">
      <c r="A38" s="6" t="s">
        <v>64</v>
      </c>
      <c r="B38" s="11" t="n">
        <f aca="false">SUMPRODUCT(--(ABS('Xero bill tie-out'!$G$2:$G$13)&lt;0.005))</f>
        <v>12</v>
      </c>
      <c r="C38" s="12" t="n">
        <v>12</v>
      </c>
      <c r="D38" s="13" t="str">
        <f aca="false">IF(ABS(B38-C38)&lt;=0,"OK","CHECK")</f>
        <v>OK</v>
      </c>
      <c r="E38" s="6" t="s">
        <v>65</v>
      </c>
    </row>
    <row r="39" customFormat="false" ht="15" hidden="false" customHeight="false" outlineLevel="0" collapsed="false">
      <c r="A39" s="6" t="s">
        <v>66</v>
      </c>
      <c r="B39" s="11" t="n">
        <f aca="false">COUNTIF(Bills!$J$2:$J$668,"Yes")</f>
        <v>545</v>
      </c>
      <c r="C39" s="12" t="n">
        <v>545</v>
      </c>
      <c r="D39" s="13" t="str">
        <f aca="false">IF(ABS(B39-C39)&lt;=0,"OK","CHECK")</f>
        <v>OK</v>
      </c>
      <c r="E39" s="6" t="s">
        <v>67</v>
      </c>
    </row>
    <row r="40" customFormat="false" ht="15" hidden="false" customHeight="false" outlineLevel="0" collapsed="false">
      <c r="A40" s="6" t="s">
        <v>68</v>
      </c>
      <c r="B40" s="11" t="n">
        <f aca="false">SUMPRODUCT(--(ABS(Jobs!$M$2:$M$86-Jobs!$K$2:$K$86-Jobs!$L$2:$L$86)&lt;0.005))</f>
        <v>85</v>
      </c>
      <c r="C40" s="12" t="n">
        <v>85</v>
      </c>
      <c r="D40" s="13" t="str">
        <f aca="false">IF(ABS(B40-C40)&lt;=0,"OK","CHECK")</f>
        <v>OK</v>
      </c>
      <c r="E40" s="6" t="s">
        <v>69</v>
      </c>
    </row>
    <row r="42" customFormat="false" ht="15" hidden="false" customHeight="false" outlineLevel="0" collapsed="false">
      <c r="A42" s="9" t="s">
        <v>10</v>
      </c>
      <c r="B42" s="10" t="s">
        <v>29</v>
      </c>
      <c r="C42" s="10" t="s">
        <v>30</v>
      </c>
      <c r="D42" s="10" t="s">
        <v>31</v>
      </c>
      <c r="E42" s="10" t="s">
        <v>32</v>
      </c>
    </row>
    <row r="43" customFormat="false" ht="15" hidden="false" customHeight="false" outlineLevel="0" collapsed="false">
      <c r="A43" s="6" t="s">
        <v>70</v>
      </c>
      <c r="B43" s="14" t="n">
        <f aca="false">'Quote status'!C2</f>
        <v>7725000</v>
      </c>
      <c r="C43" s="15" t="n">
        <v>7725000</v>
      </c>
      <c r="D43" s="13" t="str">
        <f aca="false">IF(ABS(B43-C43)&lt;=0.5,"OK","CHECK")</f>
        <v>OK</v>
      </c>
    </row>
    <row r="44" customFormat="false" ht="15" hidden="false" customHeight="false" outlineLevel="0" collapsed="false">
      <c r="A44" s="6" t="s">
        <v>71</v>
      </c>
      <c r="B44" s="14" t="n">
        <f aca="false">'Quote status'!C3</f>
        <v>11455500</v>
      </c>
      <c r="C44" s="15" t="n">
        <v>11455500</v>
      </c>
      <c r="D44" s="13" t="str">
        <f aca="false">IF(ABS(B44-C44)&lt;=0.5,"OK","CHECK")</f>
        <v>OK</v>
      </c>
    </row>
    <row r="45" customFormat="false" ht="15" hidden="false" customHeight="false" outlineLevel="0" collapsed="false">
      <c r="A45" s="6" t="s">
        <v>72</v>
      </c>
      <c r="B45" s="14" t="n">
        <f aca="false">'Quote status'!C4</f>
        <v>15617500</v>
      </c>
      <c r="C45" s="15" t="n">
        <v>15617500</v>
      </c>
      <c r="D45" s="13" t="str">
        <f aca="false">IF(ABS(B45-C45)&lt;=0.5,"OK","CHECK")</f>
        <v>OK</v>
      </c>
    </row>
    <row r="46" customFormat="false" ht="15" hidden="false" customHeight="false" outlineLevel="0" collapsed="false">
      <c r="A46" s="6" t="s">
        <v>73</v>
      </c>
      <c r="B46" s="14" t="n">
        <f aca="false">'Quote status'!C5</f>
        <v>4095000</v>
      </c>
      <c r="C46" s="15" t="n">
        <v>4095000</v>
      </c>
      <c r="D46" s="13" t="str">
        <f aca="false">IF(ABS(B46-C46)&lt;=0.5,"OK","CHECK")</f>
        <v>OK</v>
      </c>
    </row>
    <row r="47" customFormat="false" ht="15" hidden="false" customHeight="false" outlineLevel="0" collapsed="false">
      <c r="A47" s="6" t="s">
        <v>74</v>
      </c>
      <c r="B47" s="14" t="n">
        <f aca="false">'Quote status'!C7</f>
        <v>38893000</v>
      </c>
      <c r="C47" s="15" t="n">
        <v>38893000</v>
      </c>
      <c r="D47" s="13" t="str">
        <f aca="false">IF(ABS(B47-C47)&lt;=0.5,"OK","CHECK")</f>
        <v>OK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8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38"/>
    <col collapsed="false" customWidth="true" hidden="false" outlineLevel="0" max="3" min="3" style="0" width="24"/>
    <col collapsed="false" customWidth="true" hidden="false" outlineLevel="0" max="4" min="4" style="0" width="10"/>
    <col collapsed="false" customWidth="true" hidden="false" outlineLevel="0" max="6" min="5" style="0" width="13"/>
    <col collapsed="false" customWidth="true" hidden="false" outlineLevel="0" max="7" min="7" style="0" width="15"/>
    <col collapsed="false" customWidth="true" hidden="false" outlineLevel="0" max="8" min="8" style="0" width="10"/>
    <col collapsed="false" customWidth="true" hidden="false" outlineLevel="0" max="10" min="9" style="0" width="15"/>
    <col collapsed="false" customWidth="true" hidden="false" outlineLevel="0" max="11" min="11" style="0" width="17"/>
    <col collapsed="false" customWidth="true" hidden="false" outlineLevel="0" max="13" min="12" style="0" width="15"/>
    <col collapsed="false" customWidth="true" hidden="false" outlineLevel="0" max="14" min="14" style="0" width="17"/>
    <col collapsed="false" customWidth="true" hidden="false" outlineLevel="0" max="15" min="15" style="0" width="11"/>
    <col collapsed="false" customWidth="true" hidden="false" outlineLevel="0" max="16" min="16" style="0" width="17"/>
    <col collapsed="false" customWidth="true" hidden="false" outlineLevel="0" max="17" min="17" style="0" width="11"/>
    <col collapsed="false" customWidth="true" hidden="false" outlineLevel="0" max="18" min="18" style="0" width="15"/>
  </cols>
  <sheetData>
    <row r="1" customFormat="false" ht="31.5" hidden="false" customHeight="true" outlineLevel="0" collapsed="false">
      <c r="A1" s="20" t="s">
        <v>75</v>
      </c>
      <c r="B1" s="20" t="s">
        <v>76</v>
      </c>
      <c r="C1" s="20" t="s">
        <v>77</v>
      </c>
      <c r="D1" s="20" t="s">
        <v>78</v>
      </c>
      <c r="E1" s="20" t="s">
        <v>79</v>
      </c>
      <c r="F1" s="20" t="s">
        <v>80</v>
      </c>
      <c r="G1" s="20" t="s">
        <v>81</v>
      </c>
      <c r="H1" s="20" t="s">
        <v>12</v>
      </c>
      <c r="I1" s="20" t="s">
        <v>39</v>
      </c>
      <c r="J1" s="20" t="s">
        <v>82</v>
      </c>
      <c r="K1" s="20" t="s">
        <v>83</v>
      </c>
      <c r="L1" s="20" t="s">
        <v>84</v>
      </c>
      <c r="M1" s="20" t="s">
        <v>85</v>
      </c>
      <c r="N1" s="20" t="s">
        <v>86</v>
      </c>
      <c r="O1" s="20" t="s">
        <v>49</v>
      </c>
      <c r="P1" s="20" t="s">
        <v>87</v>
      </c>
      <c r="Q1" s="20" t="s">
        <v>51</v>
      </c>
      <c r="R1" s="20" t="s">
        <v>88</v>
      </c>
    </row>
    <row r="2" customFormat="false" ht="15" hidden="false" customHeight="false" outlineLevel="0" collapsed="false">
      <c r="A2" s="21" t="n">
        <v>1001</v>
      </c>
      <c r="B2" s="22" t="s">
        <v>89</v>
      </c>
      <c r="C2" s="22" t="s">
        <v>90</v>
      </c>
      <c r="D2" s="22" t="s">
        <v>91</v>
      </c>
      <c r="E2" s="23" t="n">
        <v>45941</v>
      </c>
      <c r="F2" s="23" t="n">
        <v>45972</v>
      </c>
      <c r="G2" s="17" t="n">
        <f aca="false">SUMIFS(Quotes!$D$2:$D$421,Quotes!$F$2:$F$421,A2,Quotes!$E$2:$E$421,"Accepted")</f>
        <v>23500</v>
      </c>
      <c r="H2" s="12" t="n">
        <f aca="false">COUNTIFS(Variations!$B$2:$B$161,A2)</f>
        <v>0</v>
      </c>
      <c r="I2" s="17" t="n">
        <f aca="false">SUMIFS(Variations!$F$2:$F$161,Variations!$B$2:$B$161,A2)</f>
        <v>0</v>
      </c>
      <c r="J2" s="17" t="n">
        <f aca="false">SUMIFS(Variations!$F$2:$F$161,Variations!$B$2:$B$161,A2,Variations!$I$2:$I$161,"Yes")</f>
        <v>0</v>
      </c>
      <c r="K2" s="17" t="n">
        <f aca="false">SUMIFS(Bills!$F$2:$F$668,Bills!$D$2:$D$668,A2)</f>
        <v>9770.62</v>
      </c>
      <c r="L2" s="17" t="n">
        <v>7112.38</v>
      </c>
      <c r="M2" s="17" t="n">
        <f aca="false">K2+L2</f>
        <v>16883</v>
      </c>
      <c r="N2" s="17" t="n">
        <f aca="false">IF(D2="Complete",G2+J2,"")</f>
        <v>23500</v>
      </c>
      <c r="O2" s="19" t="n">
        <f aca="false">IF(D2="Complete",(N2-M2)/N2,"")</f>
        <v>0.281574468085106</v>
      </c>
      <c r="P2" s="17" t="n">
        <f aca="false">IF(D2="Complete",G2+I2,"")</f>
        <v>23500</v>
      </c>
      <c r="Q2" s="19" t="n">
        <f aca="false">IF(D2="Complete",(P2-M2)/P2,"")</f>
        <v>0.281574468085106</v>
      </c>
      <c r="R2" s="17" t="n">
        <f aca="false">I2-J2</f>
        <v>0</v>
      </c>
    </row>
    <row r="3" customFormat="false" ht="15" hidden="false" customHeight="false" outlineLevel="0" collapsed="false">
      <c r="A3" s="21" t="n">
        <v>1002</v>
      </c>
      <c r="B3" s="22" t="s">
        <v>92</v>
      </c>
      <c r="C3" s="22" t="s">
        <v>93</v>
      </c>
      <c r="D3" s="22" t="s">
        <v>91</v>
      </c>
      <c r="E3" s="23" t="n">
        <v>45946</v>
      </c>
      <c r="F3" s="23" t="n">
        <v>46007</v>
      </c>
      <c r="G3" s="17" t="n">
        <f aca="false">SUMIFS(Quotes!$D$2:$D$421,Quotes!$F$2:$F$421,A3,Quotes!$E$2:$E$421,"Accepted")</f>
        <v>61500</v>
      </c>
      <c r="H3" s="12" t="n">
        <f aca="false">COUNTIFS(Variations!$B$2:$B$161,A3)</f>
        <v>0</v>
      </c>
      <c r="I3" s="17" t="n">
        <f aca="false">SUMIFS(Variations!$F$2:$F$161,Variations!$B$2:$B$161,A3)</f>
        <v>0</v>
      </c>
      <c r="J3" s="17" t="n">
        <f aca="false">SUMIFS(Variations!$F$2:$F$161,Variations!$B$2:$B$161,A3,Variations!$I$2:$I$161,"Yes")</f>
        <v>0</v>
      </c>
      <c r="K3" s="17" t="n">
        <f aca="false">SUMIFS(Bills!$F$2:$F$668,Bills!$D$2:$D$668,A3)</f>
        <v>28628.77</v>
      </c>
      <c r="L3" s="17" t="n">
        <v>20412.23</v>
      </c>
      <c r="M3" s="17" t="n">
        <f aca="false">K3+L3</f>
        <v>49041</v>
      </c>
      <c r="N3" s="17" t="n">
        <f aca="false">IF(D3="Complete",G3+J3,"")</f>
        <v>61500</v>
      </c>
      <c r="O3" s="19" t="n">
        <f aca="false">IF(D3="Complete",(N3-M3)/N3,"")</f>
        <v>0.202585365853659</v>
      </c>
      <c r="P3" s="17" t="n">
        <f aca="false">IF(D3="Complete",G3+I3,"")</f>
        <v>61500</v>
      </c>
      <c r="Q3" s="19" t="n">
        <f aca="false">IF(D3="Complete",(P3-M3)/P3,"")</f>
        <v>0.202585365853659</v>
      </c>
      <c r="R3" s="17" t="n">
        <f aca="false">I3-J3</f>
        <v>0</v>
      </c>
    </row>
    <row r="4" customFormat="false" ht="15" hidden="false" customHeight="false" outlineLevel="0" collapsed="false">
      <c r="A4" s="21" t="n">
        <v>1003</v>
      </c>
      <c r="B4" s="22" t="s">
        <v>94</v>
      </c>
      <c r="C4" s="22" t="s">
        <v>95</v>
      </c>
      <c r="D4" s="22" t="s">
        <v>91</v>
      </c>
      <c r="E4" s="23" t="n">
        <v>45953</v>
      </c>
      <c r="F4" s="23" t="n">
        <v>46135</v>
      </c>
      <c r="G4" s="17" t="n">
        <f aca="false">SUMIFS(Quotes!$D$2:$D$421,Quotes!$F$2:$F$421,A4,Quotes!$E$2:$E$421,"Accepted")</f>
        <v>338500</v>
      </c>
      <c r="H4" s="12" t="n">
        <f aca="false">COUNTIFS(Variations!$B$2:$B$161,A4)</f>
        <v>5</v>
      </c>
      <c r="I4" s="17" t="n">
        <f aca="false">SUMIFS(Variations!$F$2:$F$161,Variations!$B$2:$B$161,A4)</f>
        <v>54250</v>
      </c>
      <c r="J4" s="17" t="n">
        <f aca="false">SUMIFS(Variations!$F$2:$F$161,Variations!$B$2:$B$161,A4,Variations!$I$2:$I$161,"Yes")</f>
        <v>32450</v>
      </c>
      <c r="K4" s="17" t="n">
        <f aca="false">SUMIFS(Bills!$F$2:$F$668,Bills!$D$2:$D$668,A4)</f>
        <v>217060.18</v>
      </c>
      <c r="L4" s="17" t="n">
        <v>115113.82</v>
      </c>
      <c r="M4" s="17" t="n">
        <f aca="false">K4+L4</f>
        <v>332174</v>
      </c>
      <c r="N4" s="17" t="n">
        <f aca="false">IF(D4="Complete",G4+J4,"")</f>
        <v>370950</v>
      </c>
      <c r="O4" s="19" t="n">
        <f aca="false">IF(D4="Complete",(N4-M4)/N4,"")</f>
        <v>0.104531608033428</v>
      </c>
      <c r="P4" s="17" t="n">
        <f aca="false">IF(D4="Complete",G4+I4,"")</f>
        <v>392750</v>
      </c>
      <c r="Q4" s="19" t="n">
        <f aca="false">IF(D4="Complete",(P4-M4)/P4,"")</f>
        <v>0.154235518777849</v>
      </c>
      <c r="R4" s="17" t="n">
        <f aca="false">I4-J4</f>
        <v>21800</v>
      </c>
    </row>
    <row r="5" customFormat="false" ht="15" hidden="false" customHeight="false" outlineLevel="0" collapsed="false">
      <c r="A5" s="21" t="n">
        <v>1004</v>
      </c>
      <c r="B5" s="22" t="s">
        <v>96</v>
      </c>
      <c r="C5" s="22" t="s">
        <v>93</v>
      </c>
      <c r="D5" s="22" t="s">
        <v>91</v>
      </c>
      <c r="E5" s="23" t="n">
        <v>45966</v>
      </c>
      <c r="F5" s="23" t="n">
        <v>46027</v>
      </c>
      <c r="G5" s="17" t="n">
        <f aca="false">SUMIFS(Quotes!$D$2:$D$421,Quotes!$F$2:$F$421,A5,Quotes!$E$2:$E$421,"Accepted")</f>
        <v>81500</v>
      </c>
      <c r="H5" s="12" t="n">
        <f aca="false">COUNTIFS(Variations!$B$2:$B$161,A5)</f>
        <v>3</v>
      </c>
      <c r="I5" s="17" t="n">
        <f aca="false">SUMIFS(Variations!$F$2:$F$161,Variations!$B$2:$B$161,A5)</f>
        <v>10950</v>
      </c>
      <c r="J5" s="17" t="n">
        <f aca="false">SUMIFS(Variations!$F$2:$F$161,Variations!$B$2:$B$161,A5,Variations!$I$2:$I$161,"Yes")</f>
        <v>10950</v>
      </c>
      <c r="K5" s="17" t="n">
        <f aca="false">SUMIFS(Bills!$F$2:$F$668,Bills!$D$2:$D$668,A5)</f>
        <v>66884.32</v>
      </c>
      <c r="L5" s="17" t="n">
        <v>28664.68</v>
      </c>
      <c r="M5" s="17" t="n">
        <f aca="false">K5+L5</f>
        <v>95549</v>
      </c>
      <c r="N5" s="17" t="n">
        <f aca="false">IF(D5="Complete",G5+J5,"")</f>
        <v>92450</v>
      </c>
      <c r="O5" s="19" t="n">
        <f aca="false">IF(D5="Complete",(N5-M5)/N5,"")</f>
        <v>-0.0335208220659816</v>
      </c>
      <c r="P5" s="17" t="n">
        <f aca="false">IF(D5="Complete",G5+I5,"")</f>
        <v>92450</v>
      </c>
      <c r="Q5" s="19" t="n">
        <f aca="false">IF(D5="Complete",(P5-M5)/P5,"")</f>
        <v>-0.0335208220659816</v>
      </c>
      <c r="R5" s="17" t="n">
        <f aca="false">I5-J5</f>
        <v>0</v>
      </c>
    </row>
    <row r="6" customFormat="false" ht="15" hidden="false" customHeight="false" outlineLevel="0" collapsed="false">
      <c r="A6" s="21" t="n">
        <v>1005</v>
      </c>
      <c r="B6" s="22" t="s">
        <v>97</v>
      </c>
      <c r="C6" s="22" t="s">
        <v>90</v>
      </c>
      <c r="D6" s="22" t="s">
        <v>91</v>
      </c>
      <c r="E6" s="23" t="n">
        <v>45966</v>
      </c>
      <c r="F6" s="23" t="n">
        <v>45996</v>
      </c>
      <c r="G6" s="17" t="n">
        <f aca="false">SUMIFS(Quotes!$D$2:$D$421,Quotes!$F$2:$F$421,A6,Quotes!$E$2:$E$421,"Accepted")</f>
        <v>27500</v>
      </c>
      <c r="H6" s="12" t="n">
        <f aca="false">COUNTIFS(Variations!$B$2:$B$161,A6)</f>
        <v>1</v>
      </c>
      <c r="I6" s="17" t="n">
        <f aca="false">SUMIFS(Variations!$F$2:$F$161,Variations!$B$2:$B$161,A6)</f>
        <v>1550</v>
      </c>
      <c r="J6" s="17" t="n">
        <f aca="false">SUMIFS(Variations!$F$2:$F$161,Variations!$B$2:$B$161,A6,Variations!$I$2:$I$161,"Yes")</f>
        <v>1550</v>
      </c>
      <c r="K6" s="17" t="n">
        <f aca="false">SUMIFS(Bills!$F$2:$F$668,Bills!$D$2:$D$668,A6)</f>
        <v>12526.25</v>
      </c>
      <c r="L6" s="17" t="n">
        <v>8818.75</v>
      </c>
      <c r="M6" s="17" t="n">
        <f aca="false">K6+L6</f>
        <v>21345</v>
      </c>
      <c r="N6" s="17" t="n">
        <f aca="false">IF(D6="Complete",G6+J6,"")</f>
        <v>29050</v>
      </c>
      <c r="O6" s="19" t="n">
        <f aca="false">IF(D6="Complete",(N6-M6)/N6,"")</f>
        <v>0.265232358003442</v>
      </c>
      <c r="P6" s="17" t="n">
        <f aca="false">IF(D6="Complete",G6+I6,"")</f>
        <v>29050</v>
      </c>
      <c r="Q6" s="19" t="n">
        <f aca="false">IF(D6="Complete",(P6-M6)/P6,"")</f>
        <v>0.265232358003442</v>
      </c>
      <c r="R6" s="17" t="n">
        <f aca="false">I6-J6</f>
        <v>0</v>
      </c>
    </row>
    <row r="7" customFormat="false" ht="15" hidden="false" customHeight="false" outlineLevel="0" collapsed="false">
      <c r="A7" s="21" t="n">
        <v>1006</v>
      </c>
      <c r="B7" s="22" t="s">
        <v>98</v>
      </c>
      <c r="C7" s="22" t="s">
        <v>99</v>
      </c>
      <c r="D7" s="22" t="s">
        <v>91</v>
      </c>
      <c r="E7" s="23" t="n">
        <v>45967</v>
      </c>
      <c r="F7" s="23" t="n">
        <v>46028</v>
      </c>
      <c r="G7" s="17" t="n">
        <f aca="false">SUMIFS(Quotes!$D$2:$D$421,Quotes!$F$2:$F$421,A7,Quotes!$E$2:$E$421,"Accepted")</f>
        <v>36000</v>
      </c>
      <c r="H7" s="12" t="n">
        <f aca="false">COUNTIFS(Variations!$B$2:$B$161,A7)</f>
        <v>1</v>
      </c>
      <c r="I7" s="17" t="n">
        <f aca="false">SUMIFS(Variations!$F$2:$F$161,Variations!$B$2:$B$161,A7)</f>
        <v>1250</v>
      </c>
      <c r="J7" s="17" t="n">
        <f aca="false">SUMIFS(Variations!$F$2:$F$161,Variations!$B$2:$B$161,A7,Variations!$I$2:$I$161,"Yes")</f>
        <v>0</v>
      </c>
      <c r="K7" s="17" t="n">
        <f aca="false">SUMIFS(Bills!$F$2:$F$668,Bills!$D$2:$D$668,A7)</f>
        <v>16076.47</v>
      </c>
      <c r="L7" s="17" t="n">
        <v>11488.53</v>
      </c>
      <c r="M7" s="17" t="n">
        <f aca="false">K7+L7</f>
        <v>27565</v>
      </c>
      <c r="N7" s="17" t="n">
        <f aca="false">IF(D7="Complete",G7+J7,"")</f>
        <v>36000</v>
      </c>
      <c r="O7" s="19" t="n">
        <f aca="false">IF(D7="Complete",(N7-M7)/N7,"")</f>
        <v>0.234305555555556</v>
      </c>
      <c r="P7" s="17" t="n">
        <f aca="false">IF(D7="Complete",G7+I7,"")</f>
        <v>37250</v>
      </c>
      <c r="Q7" s="19" t="n">
        <f aca="false">IF(D7="Complete",(P7-M7)/P7,"")</f>
        <v>0.26</v>
      </c>
      <c r="R7" s="17" t="n">
        <f aca="false">I7-J7</f>
        <v>1250</v>
      </c>
    </row>
    <row r="8" customFormat="false" ht="15" hidden="false" customHeight="false" outlineLevel="0" collapsed="false">
      <c r="A8" s="21" t="n">
        <v>1007</v>
      </c>
      <c r="B8" s="22" t="s">
        <v>100</v>
      </c>
      <c r="C8" s="22" t="s">
        <v>99</v>
      </c>
      <c r="D8" s="22" t="s">
        <v>91</v>
      </c>
      <c r="E8" s="23" t="n">
        <v>45969</v>
      </c>
      <c r="F8" s="23" t="n">
        <v>46030</v>
      </c>
      <c r="G8" s="17" t="n">
        <f aca="false">SUMIFS(Quotes!$D$2:$D$421,Quotes!$F$2:$F$421,A8,Quotes!$E$2:$E$421,"Accepted")</f>
        <v>24500</v>
      </c>
      <c r="H8" s="12" t="n">
        <f aca="false">COUNTIFS(Variations!$B$2:$B$161,A8)</f>
        <v>1</v>
      </c>
      <c r="I8" s="17" t="n">
        <f aca="false">SUMIFS(Variations!$F$2:$F$161,Variations!$B$2:$B$161,A8)</f>
        <v>700</v>
      </c>
      <c r="J8" s="17" t="n">
        <f aca="false">SUMIFS(Variations!$F$2:$F$161,Variations!$B$2:$B$161,A8,Variations!$I$2:$I$161,"Yes")</f>
        <v>700</v>
      </c>
      <c r="K8" s="17" t="n">
        <f aca="false">SUMIFS(Bills!$F$2:$F$668,Bills!$D$2:$D$668,A8)</f>
        <v>21932.2</v>
      </c>
      <c r="L8" s="17" t="n">
        <v>9398.8</v>
      </c>
      <c r="M8" s="17" t="n">
        <f aca="false">K8+L8</f>
        <v>31331</v>
      </c>
      <c r="N8" s="17" t="n">
        <f aca="false">IF(D8="Complete",G8+J8,"")</f>
        <v>25200</v>
      </c>
      <c r="O8" s="19" t="n">
        <f aca="false">IF(D8="Complete",(N8-M8)/N8,"")</f>
        <v>-0.243293650793651</v>
      </c>
      <c r="P8" s="17" t="n">
        <f aca="false">IF(D8="Complete",G8+I8,"")</f>
        <v>25200</v>
      </c>
      <c r="Q8" s="19" t="n">
        <f aca="false">IF(D8="Complete",(P8-M8)/P8,"")</f>
        <v>-0.243293650793651</v>
      </c>
      <c r="R8" s="17" t="n">
        <f aca="false">I8-J8</f>
        <v>0</v>
      </c>
    </row>
    <row r="9" customFormat="false" ht="15" hidden="false" customHeight="false" outlineLevel="0" collapsed="false">
      <c r="A9" s="21" t="n">
        <v>1008</v>
      </c>
      <c r="B9" s="22" t="s">
        <v>101</v>
      </c>
      <c r="C9" s="22" t="s">
        <v>102</v>
      </c>
      <c r="D9" s="22" t="s">
        <v>91</v>
      </c>
      <c r="E9" s="23" t="n">
        <v>45974</v>
      </c>
      <c r="F9" s="23" t="n">
        <v>46155</v>
      </c>
      <c r="G9" s="17" t="n">
        <f aca="false">SUMIFS(Quotes!$D$2:$D$421,Quotes!$F$2:$F$421,A9,Quotes!$E$2:$E$421,"Accepted")</f>
        <v>230500</v>
      </c>
      <c r="H9" s="12" t="n">
        <f aca="false">COUNTIFS(Variations!$B$2:$B$161,A9)</f>
        <v>3</v>
      </c>
      <c r="I9" s="17" t="n">
        <f aca="false">SUMIFS(Variations!$F$2:$F$161,Variations!$B$2:$B$161,A9)</f>
        <v>23300</v>
      </c>
      <c r="J9" s="17" t="n">
        <f aca="false">SUMIFS(Variations!$F$2:$F$161,Variations!$B$2:$B$161,A9,Variations!$I$2:$I$161,"Yes")</f>
        <v>11050</v>
      </c>
      <c r="K9" s="17" t="n">
        <f aca="false">SUMIFS(Bills!$F$2:$F$668,Bills!$D$2:$D$668,A9)</f>
        <v>116649.95</v>
      </c>
      <c r="L9" s="17" t="n">
        <v>84993.05</v>
      </c>
      <c r="M9" s="17" t="n">
        <f aca="false">K9+L9</f>
        <v>201643</v>
      </c>
      <c r="N9" s="17" t="n">
        <f aca="false">IF(D9="Complete",G9+J9,"")</f>
        <v>241550</v>
      </c>
      <c r="O9" s="19" t="n">
        <f aca="false">IF(D9="Complete",(N9-M9)/N9,"")</f>
        <v>0.165212171393086</v>
      </c>
      <c r="P9" s="17" t="n">
        <f aca="false">IF(D9="Complete",G9+I9,"")</f>
        <v>253800</v>
      </c>
      <c r="Q9" s="19" t="n">
        <f aca="false">IF(D9="Complete",(P9-M9)/P9,"")</f>
        <v>0.205504334121355</v>
      </c>
      <c r="R9" s="17" t="n">
        <f aca="false">I9-J9</f>
        <v>12250</v>
      </c>
    </row>
    <row r="10" customFormat="false" ht="15" hidden="false" customHeight="false" outlineLevel="0" collapsed="false">
      <c r="A10" s="21" t="n">
        <v>1009</v>
      </c>
      <c r="B10" s="22" t="s">
        <v>103</v>
      </c>
      <c r="C10" s="22" t="s">
        <v>104</v>
      </c>
      <c r="D10" s="22" t="s">
        <v>91</v>
      </c>
      <c r="E10" s="23" t="n">
        <v>45978</v>
      </c>
      <c r="F10" s="23" t="n">
        <v>46190</v>
      </c>
      <c r="G10" s="17" t="n">
        <f aca="false">SUMIFS(Quotes!$D$2:$D$421,Quotes!$F$2:$F$421,A10,Quotes!$E$2:$E$421,"Accepted")</f>
        <v>201500</v>
      </c>
      <c r="H10" s="12" t="n">
        <f aca="false">COUNTIFS(Variations!$B$2:$B$161,A10)</f>
        <v>6</v>
      </c>
      <c r="I10" s="17" t="n">
        <f aca="false">SUMIFS(Variations!$F$2:$F$161,Variations!$B$2:$B$161,A10)</f>
        <v>39850</v>
      </c>
      <c r="J10" s="17" t="n">
        <f aca="false">SUMIFS(Variations!$F$2:$F$161,Variations!$B$2:$B$161,A10,Variations!$I$2:$I$161,"Yes")</f>
        <v>39850</v>
      </c>
      <c r="K10" s="17" t="n">
        <f aca="false">SUMIFS(Bills!$F$2:$F$668,Bills!$D$2:$D$668,A10)</f>
        <v>166537.79</v>
      </c>
      <c r="L10" s="17" t="n">
        <v>71373.21</v>
      </c>
      <c r="M10" s="17" t="n">
        <f aca="false">K10+L10</f>
        <v>237911</v>
      </c>
      <c r="N10" s="17" t="n">
        <f aca="false">IF(D10="Complete",G10+J10,"")</f>
        <v>241350</v>
      </c>
      <c r="O10" s="19" t="n">
        <f aca="false">IF(D10="Complete",(N10-M10)/N10,"")</f>
        <v>0.014249015951937</v>
      </c>
      <c r="P10" s="17" t="n">
        <f aca="false">IF(D10="Complete",G10+I10,"")</f>
        <v>241350</v>
      </c>
      <c r="Q10" s="19" t="n">
        <f aca="false">IF(D10="Complete",(P10-M10)/P10,"")</f>
        <v>0.014249015951937</v>
      </c>
      <c r="R10" s="17" t="n">
        <f aca="false">I10-J10</f>
        <v>0</v>
      </c>
    </row>
    <row r="11" customFormat="false" ht="15" hidden="false" customHeight="false" outlineLevel="0" collapsed="false">
      <c r="A11" s="21" t="n">
        <v>1010</v>
      </c>
      <c r="B11" s="22" t="s">
        <v>105</v>
      </c>
      <c r="C11" s="22" t="s">
        <v>99</v>
      </c>
      <c r="D11" s="22" t="s">
        <v>91</v>
      </c>
      <c r="E11" s="23" t="n">
        <v>45981</v>
      </c>
      <c r="F11" s="23" t="n">
        <v>46042</v>
      </c>
      <c r="G11" s="17" t="n">
        <f aca="false">SUMIFS(Quotes!$D$2:$D$421,Quotes!$F$2:$F$421,A11,Quotes!$E$2:$E$421,"Accepted")</f>
        <v>51000</v>
      </c>
      <c r="H11" s="12" t="n">
        <f aca="false">COUNTIFS(Variations!$B$2:$B$161,A11)</f>
        <v>2</v>
      </c>
      <c r="I11" s="17" t="n">
        <f aca="false">SUMIFS(Variations!$F$2:$F$161,Variations!$B$2:$B$161,A11)</f>
        <v>5250</v>
      </c>
      <c r="J11" s="17" t="n">
        <f aca="false">SUMIFS(Variations!$F$2:$F$161,Variations!$B$2:$B$161,A11,Variations!$I$2:$I$161,"Yes")</f>
        <v>5250</v>
      </c>
      <c r="K11" s="17" t="n">
        <f aca="false">SUMIFS(Bills!$F$2:$F$668,Bills!$D$2:$D$668,A11)</f>
        <v>49069.14</v>
      </c>
      <c r="L11" s="17" t="n">
        <v>21028.86</v>
      </c>
      <c r="M11" s="17" t="n">
        <f aca="false">K11+L11</f>
        <v>70098</v>
      </c>
      <c r="N11" s="17" t="n">
        <f aca="false">IF(D11="Complete",G11+J11,"")</f>
        <v>56250</v>
      </c>
      <c r="O11" s="19" t="n">
        <f aca="false">IF(D11="Complete",(N11-M11)/N11,"")</f>
        <v>-0.246186666666667</v>
      </c>
      <c r="P11" s="17" t="n">
        <f aca="false">IF(D11="Complete",G11+I11,"")</f>
        <v>56250</v>
      </c>
      <c r="Q11" s="19" t="n">
        <f aca="false">IF(D11="Complete",(P11-M11)/P11,"")</f>
        <v>-0.246186666666667</v>
      </c>
      <c r="R11" s="17" t="n">
        <f aca="false">I11-J11</f>
        <v>0</v>
      </c>
    </row>
    <row r="12" customFormat="false" ht="15" hidden="false" customHeight="false" outlineLevel="0" collapsed="false">
      <c r="A12" s="21" t="n">
        <v>1011</v>
      </c>
      <c r="B12" s="22" t="s">
        <v>106</v>
      </c>
      <c r="C12" s="22" t="s">
        <v>93</v>
      </c>
      <c r="D12" s="22" t="s">
        <v>91</v>
      </c>
      <c r="E12" s="23" t="n">
        <v>45983</v>
      </c>
      <c r="F12" s="23" t="n">
        <v>46075</v>
      </c>
      <c r="G12" s="17" t="n">
        <f aca="false">SUMIFS(Quotes!$D$2:$D$421,Quotes!$F$2:$F$421,A12,Quotes!$E$2:$E$421,"Accepted")</f>
        <v>75500</v>
      </c>
      <c r="H12" s="12" t="n">
        <f aca="false">COUNTIFS(Variations!$B$2:$B$161,A12)</f>
        <v>2</v>
      </c>
      <c r="I12" s="17" t="n">
        <f aca="false">SUMIFS(Variations!$F$2:$F$161,Variations!$B$2:$B$161,A12)</f>
        <v>1450</v>
      </c>
      <c r="J12" s="17" t="n">
        <f aca="false">SUMIFS(Variations!$F$2:$F$161,Variations!$B$2:$B$161,A12,Variations!$I$2:$I$161,"Yes")</f>
        <v>1450</v>
      </c>
      <c r="K12" s="17" t="n">
        <f aca="false">SUMIFS(Bills!$F$2:$F$668,Bills!$D$2:$D$668,A12)</f>
        <v>37500.93</v>
      </c>
      <c r="L12" s="17" t="n">
        <v>24118.07</v>
      </c>
      <c r="M12" s="17" t="n">
        <f aca="false">K12+L12</f>
        <v>61619</v>
      </c>
      <c r="N12" s="17" t="n">
        <f aca="false">IF(D12="Complete",G12+J12,"")</f>
        <v>76950</v>
      </c>
      <c r="O12" s="19" t="n">
        <f aca="false">IF(D12="Complete",(N12-M12)/N12,"")</f>
        <v>0.199233268356075</v>
      </c>
      <c r="P12" s="17" t="n">
        <f aca="false">IF(D12="Complete",G12+I12,"")</f>
        <v>76950</v>
      </c>
      <c r="Q12" s="19" t="n">
        <f aca="false">IF(D12="Complete",(P12-M12)/P12,"")</f>
        <v>0.199233268356075</v>
      </c>
      <c r="R12" s="17" t="n">
        <f aca="false">I12-J12</f>
        <v>0</v>
      </c>
    </row>
    <row r="13" customFormat="false" ht="15" hidden="false" customHeight="false" outlineLevel="0" collapsed="false">
      <c r="A13" s="21" t="n">
        <v>1012</v>
      </c>
      <c r="B13" s="22" t="s">
        <v>107</v>
      </c>
      <c r="C13" s="22" t="s">
        <v>90</v>
      </c>
      <c r="D13" s="22" t="s">
        <v>91</v>
      </c>
      <c r="E13" s="23" t="n">
        <v>45995</v>
      </c>
      <c r="F13" s="23" t="n">
        <v>46057</v>
      </c>
      <c r="G13" s="17" t="n">
        <f aca="false">SUMIFS(Quotes!$D$2:$D$421,Quotes!$F$2:$F$421,A13,Quotes!$E$2:$E$421,"Accepted")</f>
        <v>19000</v>
      </c>
      <c r="H13" s="12" t="n">
        <f aca="false">COUNTIFS(Variations!$B$2:$B$161,A13)</f>
        <v>1</v>
      </c>
      <c r="I13" s="17" t="n">
        <f aca="false">SUMIFS(Variations!$F$2:$F$161,Variations!$B$2:$B$161,A13)</f>
        <v>600</v>
      </c>
      <c r="J13" s="17" t="n">
        <f aca="false">SUMIFS(Variations!$F$2:$F$161,Variations!$B$2:$B$161,A13,Variations!$I$2:$I$161,"Yes")</f>
        <v>600</v>
      </c>
      <c r="K13" s="17" t="n">
        <f aca="false">SUMIFS(Bills!$F$2:$F$668,Bills!$D$2:$D$668,A13)</f>
        <v>9698.21</v>
      </c>
      <c r="L13" s="17" t="n">
        <v>5058.79</v>
      </c>
      <c r="M13" s="17" t="n">
        <f aca="false">K13+L13</f>
        <v>14757</v>
      </c>
      <c r="N13" s="17" t="n">
        <f aca="false">IF(D13="Complete",G13+J13,"")</f>
        <v>19600</v>
      </c>
      <c r="O13" s="19" t="n">
        <f aca="false">IF(D13="Complete",(N13-M13)/N13,"")</f>
        <v>0.247091836734694</v>
      </c>
      <c r="P13" s="17" t="n">
        <f aca="false">IF(D13="Complete",G13+I13,"")</f>
        <v>19600</v>
      </c>
      <c r="Q13" s="19" t="n">
        <f aca="false">IF(D13="Complete",(P13-M13)/P13,"")</f>
        <v>0.247091836734694</v>
      </c>
      <c r="R13" s="17" t="n">
        <f aca="false">I13-J13</f>
        <v>0</v>
      </c>
    </row>
    <row r="14" customFormat="false" ht="15" hidden="false" customHeight="false" outlineLevel="0" collapsed="false">
      <c r="A14" s="21" t="n">
        <v>1013</v>
      </c>
      <c r="B14" s="22" t="s">
        <v>108</v>
      </c>
      <c r="C14" s="22" t="s">
        <v>90</v>
      </c>
      <c r="D14" s="22" t="s">
        <v>91</v>
      </c>
      <c r="E14" s="23" t="n">
        <v>45996</v>
      </c>
      <c r="F14" s="23" t="n">
        <v>46027</v>
      </c>
      <c r="G14" s="17" t="n">
        <f aca="false">SUMIFS(Quotes!$D$2:$D$421,Quotes!$F$2:$F$421,A14,Quotes!$E$2:$E$421,"Accepted")</f>
        <v>33000</v>
      </c>
      <c r="H14" s="12" t="n">
        <f aca="false">COUNTIFS(Variations!$B$2:$B$161,A14)</f>
        <v>1</v>
      </c>
      <c r="I14" s="17" t="n">
        <f aca="false">SUMIFS(Variations!$F$2:$F$161,Variations!$B$2:$B$161,A14)</f>
        <v>600</v>
      </c>
      <c r="J14" s="17" t="n">
        <f aca="false">SUMIFS(Variations!$F$2:$F$161,Variations!$B$2:$B$161,A14,Variations!$I$2:$I$161,"Yes")</f>
        <v>600</v>
      </c>
      <c r="K14" s="17" t="n">
        <f aca="false">SUMIFS(Bills!$F$2:$F$668,Bills!$D$2:$D$668,A14)</f>
        <v>14534.64</v>
      </c>
      <c r="L14" s="17" t="n">
        <v>9881.36</v>
      </c>
      <c r="M14" s="17" t="n">
        <f aca="false">K14+L14</f>
        <v>24416</v>
      </c>
      <c r="N14" s="17" t="n">
        <f aca="false">IF(D14="Complete",G14+J14,"")</f>
        <v>33600</v>
      </c>
      <c r="O14" s="19" t="n">
        <f aca="false">IF(D14="Complete",(N14-M14)/N14,"")</f>
        <v>0.273333333333333</v>
      </c>
      <c r="P14" s="17" t="n">
        <f aca="false">IF(D14="Complete",G14+I14,"")</f>
        <v>33600</v>
      </c>
      <c r="Q14" s="19" t="n">
        <f aca="false">IF(D14="Complete",(P14-M14)/P14,"")</f>
        <v>0.273333333333333</v>
      </c>
      <c r="R14" s="17" t="n">
        <f aca="false">I14-J14</f>
        <v>0</v>
      </c>
    </row>
    <row r="15" customFormat="false" ht="15" hidden="false" customHeight="false" outlineLevel="0" collapsed="false">
      <c r="A15" s="21" t="n">
        <v>1014</v>
      </c>
      <c r="B15" s="22" t="s">
        <v>109</v>
      </c>
      <c r="C15" s="22" t="s">
        <v>99</v>
      </c>
      <c r="D15" s="22" t="s">
        <v>91</v>
      </c>
      <c r="E15" s="23" t="n">
        <v>45997</v>
      </c>
      <c r="F15" s="23" t="n">
        <v>46059</v>
      </c>
      <c r="G15" s="17" t="n">
        <f aca="false">SUMIFS(Quotes!$D$2:$D$421,Quotes!$F$2:$F$421,A15,Quotes!$E$2:$E$421,"Accepted")</f>
        <v>51500</v>
      </c>
      <c r="H15" s="12" t="n">
        <f aca="false">COUNTIFS(Variations!$B$2:$B$161,A15)</f>
        <v>0</v>
      </c>
      <c r="I15" s="17" t="n">
        <f aca="false">SUMIFS(Variations!$F$2:$F$161,Variations!$B$2:$B$161,A15)</f>
        <v>0</v>
      </c>
      <c r="J15" s="17" t="n">
        <f aca="false">SUMIFS(Variations!$F$2:$F$161,Variations!$B$2:$B$161,A15,Variations!$I$2:$I$161,"Yes")</f>
        <v>0</v>
      </c>
      <c r="K15" s="17" t="n">
        <f aca="false">SUMIFS(Bills!$F$2:$F$668,Bills!$D$2:$D$668,A15)</f>
        <v>24310.4</v>
      </c>
      <c r="L15" s="17" t="n">
        <v>17324.6</v>
      </c>
      <c r="M15" s="17" t="n">
        <f aca="false">K15+L15</f>
        <v>41635</v>
      </c>
      <c r="N15" s="17" t="n">
        <f aca="false">IF(D15="Complete",G15+J15,"")</f>
        <v>51500</v>
      </c>
      <c r="O15" s="19" t="n">
        <f aca="false">IF(D15="Complete",(N15-M15)/N15,"")</f>
        <v>0.191553398058252</v>
      </c>
      <c r="P15" s="17" t="n">
        <f aca="false">IF(D15="Complete",G15+I15,"")</f>
        <v>51500</v>
      </c>
      <c r="Q15" s="19" t="n">
        <f aca="false">IF(D15="Complete",(P15-M15)/P15,"")</f>
        <v>0.191553398058252</v>
      </c>
      <c r="R15" s="17" t="n">
        <f aca="false">I15-J15</f>
        <v>0</v>
      </c>
    </row>
    <row r="16" customFormat="false" ht="15" hidden="false" customHeight="false" outlineLevel="0" collapsed="false">
      <c r="A16" s="21" t="n">
        <v>1015</v>
      </c>
      <c r="B16" s="22" t="s">
        <v>110</v>
      </c>
      <c r="C16" s="22" t="s">
        <v>104</v>
      </c>
      <c r="D16" s="22" t="s">
        <v>91</v>
      </c>
      <c r="E16" s="23" t="n">
        <v>45998</v>
      </c>
      <c r="F16" s="23" t="n">
        <v>46210</v>
      </c>
      <c r="G16" s="17" t="n">
        <f aca="false">SUMIFS(Quotes!$D$2:$D$421,Quotes!$F$2:$F$421,A16,Quotes!$E$2:$E$421,"Accepted")</f>
        <v>191500</v>
      </c>
      <c r="H16" s="12" t="n">
        <f aca="false">COUNTIFS(Variations!$B$2:$B$161,A16)</f>
        <v>3</v>
      </c>
      <c r="I16" s="17" t="n">
        <f aca="false">SUMIFS(Variations!$F$2:$F$161,Variations!$B$2:$B$161,A16)</f>
        <v>23450</v>
      </c>
      <c r="J16" s="17" t="n">
        <f aca="false">SUMIFS(Variations!$F$2:$F$161,Variations!$B$2:$B$161,A16,Variations!$I$2:$I$161,"Yes")</f>
        <v>23450</v>
      </c>
      <c r="K16" s="17" t="n">
        <f aca="false">SUMIFS(Bills!$F$2:$F$668,Bills!$D$2:$D$668,A16)</f>
        <v>138953.53</v>
      </c>
      <c r="L16" s="17" t="n">
        <v>28352.47</v>
      </c>
      <c r="M16" s="17" t="n">
        <f aca="false">K16+L16</f>
        <v>167306</v>
      </c>
      <c r="N16" s="17" t="n">
        <f aca="false">IF(D16="Complete",G16+J16,"")</f>
        <v>214950</v>
      </c>
      <c r="O16" s="19" t="n">
        <f aca="false">IF(D16="Complete",(N16-M16)/N16,"")</f>
        <v>0.221651546871365</v>
      </c>
      <c r="P16" s="17" t="n">
        <f aca="false">IF(D16="Complete",G16+I16,"")</f>
        <v>214950</v>
      </c>
      <c r="Q16" s="19" t="n">
        <f aca="false">IF(D16="Complete",(P16-M16)/P16,"")</f>
        <v>0.221651546871365</v>
      </c>
      <c r="R16" s="17" t="n">
        <f aca="false">I16-J16</f>
        <v>0</v>
      </c>
    </row>
    <row r="17" customFormat="false" ht="15" hidden="false" customHeight="false" outlineLevel="0" collapsed="false">
      <c r="A17" s="21" t="n">
        <v>1016</v>
      </c>
      <c r="B17" s="22" t="s">
        <v>111</v>
      </c>
      <c r="C17" s="22" t="s">
        <v>104</v>
      </c>
      <c r="D17" s="22" t="s">
        <v>91</v>
      </c>
      <c r="E17" s="23" t="n">
        <v>46003</v>
      </c>
      <c r="F17" s="23" t="n">
        <v>46154</v>
      </c>
      <c r="G17" s="17" t="n">
        <f aca="false">SUMIFS(Quotes!$D$2:$D$421,Quotes!$F$2:$F$421,A17,Quotes!$E$2:$E$421,"Accepted")</f>
        <v>137500</v>
      </c>
      <c r="H17" s="12" t="n">
        <f aca="false">COUNTIFS(Variations!$B$2:$B$161,A17)</f>
        <v>6</v>
      </c>
      <c r="I17" s="17" t="n">
        <f aca="false">SUMIFS(Variations!$F$2:$F$161,Variations!$B$2:$B$161,A17)</f>
        <v>29700</v>
      </c>
      <c r="J17" s="17" t="n">
        <f aca="false">SUMIFS(Variations!$F$2:$F$161,Variations!$B$2:$B$161,A17,Variations!$I$2:$I$161,"Yes")</f>
        <v>18850</v>
      </c>
      <c r="K17" s="17" t="n">
        <f aca="false">SUMIFS(Bills!$F$2:$F$668,Bills!$D$2:$D$668,A17)</f>
        <v>86937.03</v>
      </c>
      <c r="L17" s="17" t="n">
        <v>43757.97</v>
      </c>
      <c r="M17" s="17" t="n">
        <f aca="false">K17+L17</f>
        <v>130695</v>
      </c>
      <c r="N17" s="17" t="n">
        <f aca="false">IF(D17="Complete",G17+J17,"")</f>
        <v>156350</v>
      </c>
      <c r="O17" s="19" t="n">
        <f aca="false">IF(D17="Complete",(N17-M17)/N17,"")</f>
        <v>0.164086984330029</v>
      </c>
      <c r="P17" s="17" t="n">
        <f aca="false">IF(D17="Complete",G17+I17,"")</f>
        <v>167200</v>
      </c>
      <c r="Q17" s="19" t="n">
        <f aca="false">IF(D17="Complete",(P17-M17)/P17,"")</f>
        <v>0.218331339712919</v>
      </c>
      <c r="R17" s="17" t="n">
        <f aca="false">I17-J17</f>
        <v>10850</v>
      </c>
    </row>
    <row r="18" customFormat="false" ht="15" hidden="false" customHeight="false" outlineLevel="0" collapsed="false">
      <c r="A18" s="21" t="n">
        <v>1017</v>
      </c>
      <c r="B18" s="22" t="s">
        <v>112</v>
      </c>
      <c r="C18" s="22" t="s">
        <v>99</v>
      </c>
      <c r="D18" s="22" t="s">
        <v>91</v>
      </c>
      <c r="E18" s="23" t="n">
        <v>46006</v>
      </c>
      <c r="F18" s="23" t="n">
        <v>46037</v>
      </c>
      <c r="G18" s="17" t="n">
        <f aca="false">SUMIFS(Quotes!$D$2:$D$421,Quotes!$F$2:$F$421,A18,Quotes!$E$2:$E$421,"Accepted")</f>
        <v>49500</v>
      </c>
      <c r="H18" s="12" t="n">
        <f aca="false">COUNTIFS(Variations!$B$2:$B$161,A18)</f>
        <v>2</v>
      </c>
      <c r="I18" s="17" t="n">
        <f aca="false">SUMIFS(Variations!$F$2:$F$161,Variations!$B$2:$B$161,A18)</f>
        <v>3350</v>
      </c>
      <c r="J18" s="17" t="n">
        <f aca="false">SUMIFS(Variations!$F$2:$F$161,Variations!$B$2:$B$161,A18,Variations!$I$2:$I$161,"Yes")</f>
        <v>3350</v>
      </c>
      <c r="K18" s="17" t="n">
        <f aca="false">SUMIFS(Bills!$F$2:$F$668,Bills!$D$2:$D$668,A18)</f>
        <v>42251.31</v>
      </c>
      <c r="L18" s="17" t="n">
        <v>18107.69</v>
      </c>
      <c r="M18" s="17" t="n">
        <f aca="false">K18+L18</f>
        <v>60359</v>
      </c>
      <c r="N18" s="17" t="n">
        <f aca="false">IF(D18="Complete",G18+J18,"")</f>
        <v>52850</v>
      </c>
      <c r="O18" s="19" t="n">
        <f aca="false">IF(D18="Complete",(N18-M18)/N18,"")</f>
        <v>-0.142081362346263</v>
      </c>
      <c r="P18" s="17" t="n">
        <f aca="false">IF(D18="Complete",G18+I18,"")</f>
        <v>52850</v>
      </c>
      <c r="Q18" s="19" t="n">
        <f aca="false">IF(D18="Complete",(P18-M18)/P18,"")</f>
        <v>-0.142081362346263</v>
      </c>
      <c r="R18" s="17" t="n">
        <f aca="false">I18-J18</f>
        <v>0</v>
      </c>
    </row>
    <row r="19" customFormat="false" ht="15" hidden="false" customHeight="false" outlineLevel="0" collapsed="false">
      <c r="A19" s="21" t="n">
        <v>1018</v>
      </c>
      <c r="B19" s="22" t="s">
        <v>113</v>
      </c>
      <c r="C19" s="22" t="s">
        <v>104</v>
      </c>
      <c r="D19" s="22" t="s">
        <v>91</v>
      </c>
      <c r="E19" s="23" t="n">
        <v>46007</v>
      </c>
      <c r="F19" s="23" t="n">
        <v>46219</v>
      </c>
      <c r="G19" s="17" t="n">
        <f aca="false">SUMIFS(Quotes!$D$2:$D$421,Quotes!$F$2:$F$421,A19,Quotes!$E$2:$E$421,"Accepted")</f>
        <v>258500</v>
      </c>
      <c r="H19" s="12" t="n">
        <f aca="false">COUNTIFS(Variations!$B$2:$B$161,A19)</f>
        <v>4</v>
      </c>
      <c r="I19" s="17" t="n">
        <f aca="false">SUMIFS(Variations!$F$2:$F$161,Variations!$B$2:$B$161,A19)</f>
        <v>39100</v>
      </c>
      <c r="J19" s="17" t="n">
        <f aca="false">SUMIFS(Variations!$F$2:$F$161,Variations!$B$2:$B$161,A19,Variations!$I$2:$I$161,"Yes")</f>
        <v>34200</v>
      </c>
      <c r="K19" s="17" t="n">
        <f aca="false">SUMIFS(Bills!$F$2:$F$668,Bills!$D$2:$D$668,A19)</f>
        <v>206759.72</v>
      </c>
      <c r="L19" s="17" t="n">
        <v>43852.28</v>
      </c>
      <c r="M19" s="17" t="n">
        <f aca="false">K19+L19</f>
        <v>250612</v>
      </c>
      <c r="N19" s="17" t="n">
        <f aca="false">IF(D19="Complete",G19+J19,"")</f>
        <v>292700</v>
      </c>
      <c r="O19" s="19" t="n">
        <f aca="false">IF(D19="Complete",(N19-M19)/N19,"")</f>
        <v>0.143792278783738</v>
      </c>
      <c r="P19" s="17" t="n">
        <f aca="false">IF(D19="Complete",G19+I19,"")</f>
        <v>297600</v>
      </c>
      <c r="Q19" s="19" t="n">
        <f aca="false">IF(D19="Complete",(P19-M19)/P19,"")</f>
        <v>0.157889784946237</v>
      </c>
      <c r="R19" s="17" t="n">
        <f aca="false">I19-J19</f>
        <v>4900</v>
      </c>
    </row>
    <row r="20" customFormat="false" ht="15" hidden="false" customHeight="false" outlineLevel="0" collapsed="false">
      <c r="A20" s="21" t="n">
        <v>1019</v>
      </c>
      <c r="B20" s="22" t="s">
        <v>114</v>
      </c>
      <c r="C20" s="22" t="s">
        <v>115</v>
      </c>
      <c r="D20" s="22" t="s">
        <v>91</v>
      </c>
      <c r="E20" s="23" t="n">
        <v>46007</v>
      </c>
      <c r="F20" s="23" t="n">
        <v>46250</v>
      </c>
      <c r="G20" s="17" t="n">
        <f aca="false">SUMIFS(Quotes!$D$2:$D$421,Quotes!$F$2:$F$421,A20,Quotes!$E$2:$E$421,"Accepted")</f>
        <v>243000</v>
      </c>
      <c r="H20" s="12" t="n">
        <f aca="false">COUNTIFS(Variations!$B$2:$B$161,A20)</f>
        <v>4</v>
      </c>
      <c r="I20" s="17" t="n">
        <f aca="false">SUMIFS(Variations!$F$2:$F$161,Variations!$B$2:$B$161,A20)</f>
        <v>27250</v>
      </c>
      <c r="J20" s="17" t="n">
        <f aca="false">SUMIFS(Variations!$F$2:$F$161,Variations!$B$2:$B$161,A20,Variations!$I$2:$I$161,"Yes")</f>
        <v>27250</v>
      </c>
      <c r="K20" s="17" t="n">
        <f aca="false">SUMIFS(Bills!$F$2:$F$668,Bills!$D$2:$D$668,A20)</f>
        <v>169067.08</v>
      </c>
      <c r="L20" s="17" t="n">
        <v>44579.92</v>
      </c>
      <c r="M20" s="17" t="n">
        <f aca="false">K20+L20</f>
        <v>213647</v>
      </c>
      <c r="N20" s="17" t="n">
        <f aca="false">IF(D20="Complete",G20+J20,"")</f>
        <v>270250</v>
      </c>
      <c r="O20" s="19" t="n">
        <f aca="false">IF(D20="Complete",(N20-M20)/N20,"")</f>
        <v>0.209446808510638</v>
      </c>
      <c r="P20" s="17" t="n">
        <f aca="false">IF(D20="Complete",G20+I20,"")</f>
        <v>270250</v>
      </c>
      <c r="Q20" s="19" t="n">
        <f aca="false">IF(D20="Complete",(P20-M20)/P20,"")</f>
        <v>0.209446808510638</v>
      </c>
      <c r="R20" s="17" t="n">
        <f aca="false">I20-J20</f>
        <v>0</v>
      </c>
    </row>
    <row r="21" customFormat="false" ht="15" hidden="false" customHeight="false" outlineLevel="0" collapsed="false">
      <c r="A21" s="21" t="n">
        <v>1020</v>
      </c>
      <c r="B21" s="22" t="s">
        <v>116</v>
      </c>
      <c r="C21" s="22" t="s">
        <v>99</v>
      </c>
      <c r="D21" s="22" t="s">
        <v>91</v>
      </c>
      <c r="E21" s="23" t="n">
        <v>46012</v>
      </c>
      <c r="F21" s="23" t="n">
        <v>46043</v>
      </c>
      <c r="G21" s="17" t="n">
        <f aca="false">SUMIFS(Quotes!$D$2:$D$421,Quotes!$F$2:$F$421,A21,Quotes!$E$2:$E$421,"Accepted")</f>
        <v>28000</v>
      </c>
      <c r="H21" s="12" t="n">
        <f aca="false">COUNTIFS(Variations!$B$2:$B$161,A21)</f>
        <v>1</v>
      </c>
      <c r="I21" s="17" t="n">
        <f aca="false">SUMIFS(Variations!$F$2:$F$161,Variations!$B$2:$B$161,A21)</f>
        <v>1000</v>
      </c>
      <c r="J21" s="17" t="n">
        <f aca="false">SUMIFS(Variations!$F$2:$F$161,Variations!$B$2:$B$161,A21,Variations!$I$2:$I$161,"Yes")</f>
        <v>1000</v>
      </c>
      <c r="K21" s="17" t="n">
        <f aca="false">SUMIFS(Bills!$F$2:$F$668,Bills!$D$2:$D$668,A21)</f>
        <v>13381.55</v>
      </c>
      <c r="L21" s="17" t="n">
        <v>9156.45</v>
      </c>
      <c r="M21" s="17" t="n">
        <f aca="false">K21+L21</f>
        <v>22538</v>
      </c>
      <c r="N21" s="17" t="n">
        <f aca="false">IF(D21="Complete",G21+J21,"")</f>
        <v>29000</v>
      </c>
      <c r="O21" s="19" t="n">
        <f aca="false">IF(D21="Complete",(N21-M21)/N21,"")</f>
        <v>0.222827586206897</v>
      </c>
      <c r="P21" s="17" t="n">
        <f aca="false">IF(D21="Complete",G21+I21,"")</f>
        <v>29000</v>
      </c>
      <c r="Q21" s="19" t="n">
        <f aca="false">IF(D21="Complete",(P21-M21)/P21,"")</f>
        <v>0.222827586206897</v>
      </c>
      <c r="R21" s="17" t="n">
        <f aca="false">I21-J21</f>
        <v>0</v>
      </c>
    </row>
    <row r="22" customFormat="false" ht="15" hidden="false" customHeight="false" outlineLevel="0" collapsed="false">
      <c r="A22" s="21" t="n">
        <v>1021</v>
      </c>
      <c r="B22" s="22" t="s">
        <v>117</v>
      </c>
      <c r="C22" s="22" t="s">
        <v>90</v>
      </c>
      <c r="D22" s="22" t="s">
        <v>91</v>
      </c>
      <c r="E22" s="23" t="n">
        <v>46019</v>
      </c>
      <c r="F22" s="23" t="n">
        <v>46050</v>
      </c>
      <c r="G22" s="17" t="n">
        <f aca="false">SUMIFS(Quotes!$D$2:$D$421,Quotes!$F$2:$F$421,A22,Quotes!$E$2:$E$421,"Accepted")</f>
        <v>34500</v>
      </c>
      <c r="H22" s="12" t="n">
        <f aca="false">COUNTIFS(Variations!$B$2:$B$161,A22)</f>
        <v>0</v>
      </c>
      <c r="I22" s="17" t="n">
        <f aca="false">SUMIFS(Variations!$F$2:$F$161,Variations!$B$2:$B$161,A22)</f>
        <v>0</v>
      </c>
      <c r="J22" s="17" t="n">
        <f aca="false">SUMIFS(Variations!$F$2:$F$161,Variations!$B$2:$B$161,A22,Variations!$I$2:$I$161,"Yes")</f>
        <v>0</v>
      </c>
      <c r="K22" s="17" t="n">
        <f aca="false">SUMIFS(Bills!$F$2:$F$668,Bills!$D$2:$D$668,A22)</f>
        <v>14674.36</v>
      </c>
      <c r="L22" s="17" t="n">
        <v>10559.64</v>
      </c>
      <c r="M22" s="17" t="n">
        <f aca="false">K22+L22</f>
        <v>25234</v>
      </c>
      <c r="N22" s="17" t="n">
        <f aca="false">IF(D22="Complete",G22+J22,"")</f>
        <v>34500</v>
      </c>
      <c r="O22" s="19" t="n">
        <f aca="false">IF(D22="Complete",(N22-M22)/N22,"")</f>
        <v>0.268579710144928</v>
      </c>
      <c r="P22" s="17" t="n">
        <f aca="false">IF(D22="Complete",G22+I22,"")</f>
        <v>34500</v>
      </c>
      <c r="Q22" s="19" t="n">
        <f aca="false">IF(D22="Complete",(P22-M22)/P22,"")</f>
        <v>0.268579710144928</v>
      </c>
      <c r="R22" s="17" t="n">
        <f aca="false">I22-J22</f>
        <v>0</v>
      </c>
    </row>
    <row r="23" customFormat="false" ht="15" hidden="false" customHeight="false" outlineLevel="0" collapsed="false">
      <c r="A23" s="21" t="n">
        <v>1022</v>
      </c>
      <c r="B23" s="22" t="s">
        <v>118</v>
      </c>
      <c r="C23" s="22" t="s">
        <v>99</v>
      </c>
      <c r="D23" s="22" t="s">
        <v>91</v>
      </c>
      <c r="E23" s="23" t="n">
        <v>46022</v>
      </c>
      <c r="F23" s="23" t="n">
        <v>46050</v>
      </c>
      <c r="G23" s="17" t="n">
        <f aca="false">SUMIFS(Quotes!$D$2:$D$421,Quotes!$F$2:$F$421,A23,Quotes!$E$2:$E$421,"Accepted")</f>
        <v>48000</v>
      </c>
      <c r="H23" s="12" t="n">
        <f aca="false">COUNTIFS(Variations!$B$2:$B$161,A23)</f>
        <v>2</v>
      </c>
      <c r="I23" s="17" t="n">
        <f aca="false">SUMIFS(Variations!$F$2:$F$161,Variations!$B$2:$B$161,A23)</f>
        <v>2550</v>
      </c>
      <c r="J23" s="17" t="n">
        <f aca="false">SUMIFS(Variations!$F$2:$F$161,Variations!$B$2:$B$161,A23,Variations!$I$2:$I$161,"Yes")</f>
        <v>1150</v>
      </c>
      <c r="K23" s="17" t="n">
        <f aca="false">SUMIFS(Bills!$F$2:$F$668,Bills!$D$2:$D$668,A23)</f>
        <v>23831.99</v>
      </c>
      <c r="L23" s="17" t="n">
        <v>16473.01</v>
      </c>
      <c r="M23" s="17" t="n">
        <f aca="false">K23+L23</f>
        <v>40305</v>
      </c>
      <c r="N23" s="17" t="n">
        <f aca="false">IF(D23="Complete",G23+J23,"")</f>
        <v>49150</v>
      </c>
      <c r="O23" s="19" t="n">
        <f aca="false">IF(D23="Complete",(N23-M23)/N23,"")</f>
        <v>0.179959308240081</v>
      </c>
      <c r="P23" s="17" t="n">
        <f aca="false">IF(D23="Complete",G23+I23,"")</f>
        <v>50550</v>
      </c>
      <c r="Q23" s="19" t="n">
        <f aca="false">IF(D23="Complete",(P23-M23)/P23,"")</f>
        <v>0.202670623145401</v>
      </c>
      <c r="R23" s="17" t="n">
        <f aca="false">I23-J23</f>
        <v>1400</v>
      </c>
    </row>
    <row r="24" customFormat="false" ht="15" hidden="false" customHeight="false" outlineLevel="0" collapsed="false">
      <c r="A24" s="21" t="n">
        <v>1023</v>
      </c>
      <c r="B24" s="22" t="s">
        <v>119</v>
      </c>
      <c r="C24" s="22" t="s">
        <v>104</v>
      </c>
      <c r="D24" s="22" t="s">
        <v>91</v>
      </c>
      <c r="E24" s="23" t="n">
        <v>46023</v>
      </c>
      <c r="F24" s="23" t="n">
        <v>46235</v>
      </c>
      <c r="G24" s="17" t="n">
        <f aca="false">SUMIFS(Quotes!$D$2:$D$421,Quotes!$F$2:$F$421,A24,Quotes!$E$2:$E$421,"Accepted")</f>
        <v>254500</v>
      </c>
      <c r="H24" s="12" t="n">
        <f aca="false">COUNTIFS(Variations!$B$2:$B$161,A24)</f>
        <v>4</v>
      </c>
      <c r="I24" s="17" t="n">
        <f aca="false">SUMIFS(Variations!$F$2:$F$161,Variations!$B$2:$B$161,A24)</f>
        <v>48450</v>
      </c>
      <c r="J24" s="17" t="n">
        <f aca="false">SUMIFS(Variations!$F$2:$F$161,Variations!$B$2:$B$161,A24,Variations!$I$2:$I$161,"Yes")</f>
        <v>27200</v>
      </c>
      <c r="K24" s="17" t="n">
        <f aca="false">SUMIFS(Bills!$F$2:$F$668,Bills!$D$2:$D$668,A24)</f>
        <v>236251.27</v>
      </c>
      <c r="L24" s="17" t="n">
        <v>101249.73</v>
      </c>
      <c r="M24" s="17" t="n">
        <f aca="false">K24+L24</f>
        <v>337501</v>
      </c>
      <c r="N24" s="17" t="n">
        <f aca="false">IF(D24="Complete",G24+J24,"")</f>
        <v>281700</v>
      </c>
      <c r="O24" s="19" t="n">
        <f aca="false">IF(D24="Complete",(N24-M24)/N24,"")</f>
        <v>-0.198086616968406</v>
      </c>
      <c r="P24" s="17" t="n">
        <f aca="false">IF(D24="Complete",G24+I24,"")</f>
        <v>302950</v>
      </c>
      <c r="Q24" s="19" t="n">
        <f aca="false">IF(D24="Complete",(P24-M24)/P24,"")</f>
        <v>-0.114048522858558</v>
      </c>
      <c r="R24" s="17" t="n">
        <f aca="false">I24-J24</f>
        <v>21250</v>
      </c>
    </row>
    <row r="25" customFormat="false" ht="15" hidden="false" customHeight="false" outlineLevel="0" collapsed="false">
      <c r="A25" s="21" t="n">
        <v>1024</v>
      </c>
      <c r="B25" s="22" t="s">
        <v>120</v>
      </c>
      <c r="C25" s="22" t="s">
        <v>104</v>
      </c>
      <c r="D25" s="22" t="s">
        <v>91</v>
      </c>
      <c r="E25" s="23" t="n">
        <v>46025</v>
      </c>
      <c r="F25" s="23" t="n">
        <v>46145</v>
      </c>
      <c r="G25" s="17" t="n">
        <f aca="false">SUMIFS(Quotes!$D$2:$D$421,Quotes!$F$2:$F$421,A25,Quotes!$E$2:$E$421,"Accepted")</f>
        <v>173000</v>
      </c>
      <c r="H25" s="12" t="n">
        <f aca="false">COUNTIFS(Variations!$B$2:$B$161,A25)</f>
        <v>5</v>
      </c>
      <c r="I25" s="17" t="n">
        <f aca="false">SUMIFS(Variations!$F$2:$F$161,Variations!$B$2:$B$161,A25)</f>
        <v>31550</v>
      </c>
      <c r="J25" s="17" t="n">
        <f aca="false">SUMIFS(Variations!$F$2:$F$161,Variations!$B$2:$B$161,A25,Variations!$I$2:$I$161,"Yes")</f>
        <v>22300</v>
      </c>
      <c r="K25" s="17" t="n">
        <f aca="false">SUMIFS(Bills!$F$2:$F$668,Bills!$D$2:$D$668,A25)</f>
        <v>132916.19</v>
      </c>
      <c r="L25" s="17" t="n">
        <v>41127.81</v>
      </c>
      <c r="M25" s="17" t="n">
        <f aca="false">K25+L25</f>
        <v>174044</v>
      </c>
      <c r="N25" s="17" t="n">
        <f aca="false">IF(D25="Complete",G25+J25,"")</f>
        <v>195300</v>
      </c>
      <c r="O25" s="19" t="n">
        <f aca="false">IF(D25="Complete",(N25-M25)/N25,"")</f>
        <v>0.108837685611879</v>
      </c>
      <c r="P25" s="17" t="n">
        <f aca="false">IF(D25="Complete",G25+I25,"")</f>
        <v>204550</v>
      </c>
      <c r="Q25" s="19" t="n">
        <f aca="false">IF(D25="Complete",(P25-M25)/P25,"")</f>
        <v>0.149137130285994</v>
      </c>
      <c r="R25" s="17" t="n">
        <f aca="false">I25-J25</f>
        <v>9250</v>
      </c>
    </row>
    <row r="26" customFormat="false" ht="15" hidden="false" customHeight="false" outlineLevel="0" collapsed="false">
      <c r="A26" s="21" t="n">
        <v>1025</v>
      </c>
      <c r="B26" s="22" t="s">
        <v>121</v>
      </c>
      <c r="C26" s="22" t="s">
        <v>93</v>
      </c>
      <c r="D26" s="22" t="s">
        <v>91</v>
      </c>
      <c r="E26" s="23" t="n">
        <v>46042</v>
      </c>
      <c r="F26" s="23" t="n">
        <v>46132</v>
      </c>
      <c r="G26" s="17" t="n">
        <f aca="false">SUMIFS(Quotes!$D$2:$D$421,Quotes!$F$2:$F$421,A26,Quotes!$E$2:$E$421,"Accepted")</f>
        <v>75000</v>
      </c>
      <c r="H26" s="12" t="n">
        <f aca="false">COUNTIFS(Variations!$B$2:$B$161,A26)</f>
        <v>4</v>
      </c>
      <c r="I26" s="17" t="n">
        <f aca="false">SUMIFS(Variations!$F$2:$F$161,Variations!$B$2:$B$161,A26)</f>
        <v>13650</v>
      </c>
      <c r="J26" s="17" t="n">
        <f aca="false">SUMIFS(Variations!$F$2:$F$161,Variations!$B$2:$B$161,A26,Variations!$I$2:$I$161,"Yes")</f>
        <v>13650</v>
      </c>
      <c r="K26" s="17" t="n">
        <f aca="false">SUMIFS(Bills!$F$2:$F$668,Bills!$D$2:$D$668,A26)</f>
        <v>56103.99</v>
      </c>
      <c r="L26" s="17" t="n">
        <v>12810.01</v>
      </c>
      <c r="M26" s="17" t="n">
        <f aca="false">K26+L26</f>
        <v>68914</v>
      </c>
      <c r="N26" s="17" t="n">
        <f aca="false">IF(D26="Complete",G26+J26,"")</f>
        <v>88650</v>
      </c>
      <c r="O26" s="19" t="n">
        <f aca="false">IF(D26="Complete",(N26-M26)/N26,"")</f>
        <v>0.222628313592781</v>
      </c>
      <c r="P26" s="17" t="n">
        <f aca="false">IF(D26="Complete",G26+I26,"")</f>
        <v>88650</v>
      </c>
      <c r="Q26" s="19" t="n">
        <f aca="false">IF(D26="Complete",(P26-M26)/P26,"")</f>
        <v>0.222628313592781</v>
      </c>
      <c r="R26" s="17" t="n">
        <f aca="false">I26-J26</f>
        <v>0</v>
      </c>
    </row>
    <row r="27" customFormat="false" ht="15" hidden="false" customHeight="false" outlineLevel="0" collapsed="false">
      <c r="A27" s="21" t="n">
        <v>1026</v>
      </c>
      <c r="B27" s="22" t="s">
        <v>122</v>
      </c>
      <c r="C27" s="22" t="s">
        <v>90</v>
      </c>
      <c r="D27" s="22" t="s">
        <v>91</v>
      </c>
      <c r="E27" s="23" t="n">
        <v>46042</v>
      </c>
      <c r="F27" s="23" t="n">
        <v>46101</v>
      </c>
      <c r="G27" s="17" t="n">
        <f aca="false">SUMIFS(Quotes!$D$2:$D$421,Quotes!$F$2:$F$421,A27,Quotes!$E$2:$E$421,"Accepted")</f>
        <v>21000</v>
      </c>
      <c r="H27" s="12" t="n">
        <f aca="false">COUNTIFS(Variations!$B$2:$B$161,A27)</f>
        <v>0</v>
      </c>
      <c r="I27" s="17" t="n">
        <f aca="false">SUMIFS(Variations!$F$2:$F$161,Variations!$B$2:$B$161,A27)</f>
        <v>0</v>
      </c>
      <c r="J27" s="17" t="n">
        <f aca="false">SUMIFS(Variations!$F$2:$F$161,Variations!$B$2:$B$161,A27,Variations!$I$2:$I$161,"Yes")</f>
        <v>0</v>
      </c>
      <c r="K27" s="17" t="n">
        <f aca="false">SUMIFS(Bills!$F$2:$F$668,Bills!$D$2:$D$668,A27)</f>
        <v>10201.89</v>
      </c>
      <c r="L27" s="17" t="n">
        <v>5148.11</v>
      </c>
      <c r="M27" s="17" t="n">
        <f aca="false">K27+L27</f>
        <v>15350</v>
      </c>
      <c r="N27" s="17" t="n">
        <f aca="false">IF(D27="Complete",G27+J27,"")</f>
        <v>21000</v>
      </c>
      <c r="O27" s="19" t="n">
        <f aca="false">IF(D27="Complete",(N27-M27)/N27,"")</f>
        <v>0.269047619047619</v>
      </c>
      <c r="P27" s="17" t="n">
        <f aca="false">IF(D27="Complete",G27+I27,"")</f>
        <v>21000</v>
      </c>
      <c r="Q27" s="19" t="n">
        <f aca="false">IF(D27="Complete",(P27-M27)/P27,"")</f>
        <v>0.269047619047619</v>
      </c>
      <c r="R27" s="17" t="n">
        <f aca="false">I27-J27</f>
        <v>0</v>
      </c>
    </row>
    <row r="28" customFormat="false" ht="15" hidden="false" customHeight="false" outlineLevel="0" collapsed="false">
      <c r="A28" s="21" t="n">
        <v>1027</v>
      </c>
      <c r="B28" s="22" t="s">
        <v>123</v>
      </c>
      <c r="C28" s="22" t="s">
        <v>99</v>
      </c>
      <c r="D28" s="22" t="s">
        <v>91</v>
      </c>
      <c r="E28" s="23" t="n">
        <v>46043</v>
      </c>
      <c r="F28" s="23" t="n">
        <v>46102</v>
      </c>
      <c r="G28" s="17" t="n">
        <f aca="false">SUMIFS(Quotes!$D$2:$D$421,Quotes!$F$2:$F$421,A28,Quotes!$E$2:$E$421,"Accepted")</f>
        <v>47000</v>
      </c>
      <c r="H28" s="12" t="n">
        <f aca="false">COUNTIFS(Variations!$B$2:$B$161,A28)</f>
        <v>1</v>
      </c>
      <c r="I28" s="17" t="n">
        <f aca="false">SUMIFS(Variations!$F$2:$F$161,Variations!$B$2:$B$161,A28)</f>
        <v>600</v>
      </c>
      <c r="J28" s="17" t="n">
        <f aca="false">SUMIFS(Variations!$F$2:$F$161,Variations!$B$2:$B$161,A28,Variations!$I$2:$I$161,"Yes")</f>
        <v>600</v>
      </c>
      <c r="K28" s="17" t="n">
        <f aca="false">SUMIFS(Bills!$F$2:$F$668,Bills!$D$2:$D$668,A28)</f>
        <v>21527.06</v>
      </c>
      <c r="L28" s="17" t="n">
        <v>16222.94</v>
      </c>
      <c r="M28" s="17" t="n">
        <f aca="false">K28+L28</f>
        <v>37750</v>
      </c>
      <c r="N28" s="17" t="n">
        <f aca="false">IF(D28="Complete",G28+J28,"")</f>
        <v>47600</v>
      </c>
      <c r="O28" s="19" t="n">
        <f aca="false">IF(D28="Complete",(N28-M28)/N28,"")</f>
        <v>0.206932773109244</v>
      </c>
      <c r="P28" s="17" t="n">
        <f aca="false">IF(D28="Complete",G28+I28,"")</f>
        <v>47600</v>
      </c>
      <c r="Q28" s="19" t="n">
        <f aca="false">IF(D28="Complete",(P28-M28)/P28,"")</f>
        <v>0.206932773109244</v>
      </c>
      <c r="R28" s="17" t="n">
        <f aca="false">I28-J28</f>
        <v>0</v>
      </c>
    </row>
    <row r="29" customFormat="false" ht="15" hidden="false" customHeight="false" outlineLevel="0" collapsed="false">
      <c r="A29" s="21" t="n">
        <v>1028</v>
      </c>
      <c r="B29" s="22" t="s">
        <v>124</v>
      </c>
      <c r="C29" s="22" t="s">
        <v>93</v>
      </c>
      <c r="D29" s="22" t="s">
        <v>91</v>
      </c>
      <c r="E29" s="23" t="n">
        <v>46044</v>
      </c>
      <c r="F29" s="23" t="n">
        <v>46134</v>
      </c>
      <c r="G29" s="17" t="n">
        <f aca="false">SUMIFS(Quotes!$D$2:$D$421,Quotes!$F$2:$F$421,A29,Quotes!$E$2:$E$421,"Accepted")</f>
        <v>58000</v>
      </c>
      <c r="H29" s="12" t="n">
        <f aca="false">COUNTIFS(Variations!$B$2:$B$161,A29)</f>
        <v>3</v>
      </c>
      <c r="I29" s="17" t="n">
        <f aca="false">SUMIFS(Variations!$F$2:$F$161,Variations!$B$2:$B$161,A29)</f>
        <v>5750</v>
      </c>
      <c r="J29" s="17" t="n">
        <f aca="false">SUMIFS(Variations!$F$2:$F$161,Variations!$B$2:$B$161,A29,Variations!$I$2:$I$161,"Yes")</f>
        <v>5750</v>
      </c>
      <c r="K29" s="17" t="n">
        <f aca="false">SUMIFS(Bills!$F$2:$F$668,Bills!$D$2:$D$668,A29)</f>
        <v>56387.45</v>
      </c>
      <c r="L29" s="17" t="n">
        <v>24165.55</v>
      </c>
      <c r="M29" s="17" t="n">
        <f aca="false">K29+L29</f>
        <v>80553</v>
      </c>
      <c r="N29" s="17" t="n">
        <f aca="false">IF(D29="Complete",G29+J29,"")</f>
        <v>63750</v>
      </c>
      <c r="O29" s="19" t="n">
        <f aca="false">IF(D29="Complete",(N29-M29)/N29,"")</f>
        <v>-0.263576470588235</v>
      </c>
      <c r="P29" s="17" t="n">
        <f aca="false">IF(D29="Complete",G29+I29,"")</f>
        <v>63750</v>
      </c>
      <c r="Q29" s="19" t="n">
        <f aca="false">IF(D29="Complete",(P29-M29)/P29,"")</f>
        <v>-0.263576470588235</v>
      </c>
      <c r="R29" s="17" t="n">
        <f aca="false">I29-J29</f>
        <v>0</v>
      </c>
    </row>
    <row r="30" customFormat="false" ht="15" hidden="false" customHeight="false" outlineLevel="0" collapsed="false">
      <c r="A30" s="21" t="n">
        <v>1029</v>
      </c>
      <c r="B30" s="22" t="s">
        <v>125</v>
      </c>
      <c r="C30" s="22" t="s">
        <v>99</v>
      </c>
      <c r="D30" s="22" t="s">
        <v>91</v>
      </c>
      <c r="E30" s="23" t="n">
        <v>46049</v>
      </c>
      <c r="F30" s="23" t="n">
        <v>46108</v>
      </c>
      <c r="G30" s="17" t="n">
        <f aca="false">SUMIFS(Quotes!$D$2:$D$421,Quotes!$F$2:$F$421,A30,Quotes!$E$2:$E$421,"Accepted")</f>
        <v>25000</v>
      </c>
      <c r="H30" s="12" t="n">
        <f aca="false">COUNTIFS(Variations!$B$2:$B$161,A30)</f>
        <v>2</v>
      </c>
      <c r="I30" s="17" t="n">
        <f aca="false">SUMIFS(Variations!$F$2:$F$161,Variations!$B$2:$B$161,A30)</f>
        <v>2000</v>
      </c>
      <c r="J30" s="17" t="n">
        <f aca="false">SUMIFS(Variations!$F$2:$F$161,Variations!$B$2:$B$161,A30,Variations!$I$2:$I$161,"Yes")</f>
        <v>2000</v>
      </c>
      <c r="K30" s="17" t="n">
        <f aca="false">SUMIFS(Bills!$F$2:$F$668,Bills!$D$2:$D$668,A30)</f>
        <v>11463.35</v>
      </c>
      <c r="L30" s="17" t="n">
        <v>8441.65</v>
      </c>
      <c r="M30" s="17" t="n">
        <f aca="false">K30+L30</f>
        <v>19905</v>
      </c>
      <c r="N30" s="17" t="n">
        <f aca="false">IF(D30="Complete",G30+J30,"")</f>
        <v>27000</v>
      </c>
      <c r="O30" s="19" t="n">
        <f aca="false">IF(D30="Complete",(N30-M30)/N30,"")</f>
        <v>0.262777777777778</v>
      </c>
      <c r="P30" s="17" t="n">
        <f aca="false">IF(D30="Complete",G30+I30,"")</f>
        <v>27000</v>
      </c>
      <c r="Q30" s="19" t="n">
        <f aca="false">IF(D30="Complete",(P30-M30)/P30,"")</f>
        <v>0.262777777777778</v>
      </c>
      <c r="R30" s="17" t="n">
        <f aca="false">I30-J30</f>
        <v>0</v>
      </c>
    </row>
    <row r="31" customFormat="false" ht="15" hidden="false" customHeight="false" outlineLevel="0" collapsed="false">
      <c r="A31" s="21" t="n">
        <v>1030</v>
      </c>
      <c r="B31" s="22" t="s">
        <v>126</v>
      </c>
      <c r="C31" s="22" t="s">
        <v>90</v>
      </c>
      <c r="D31" s="22" t="s">
        <v>91</v>
      </c>
      <c r="E31" s="23" t="n">
        <v>46049</v>
      </c>
      <c r="F31" s="23" t="n">
        <v>46080</v>
      </c>
      <c r="G31" s="17" t="n">
        <f aca="false">SUMIFS(Quotes!$D$2:$D$421,Quotes!$F$2:$F$421,A31,Quotes!$E$2:$E$421,"Accepted")</f>
        <v>21500</v>
      </c>
      <c r="H31" s="12" t="n">
        <f aca="false">COUNTIFS(Variations!$B$2:$B$161,A31)</f>
        <v>0</v>
      </c>
      <c r="I31" s="17" t="n">
        <f aca="false">SUMIFS(Variations!$F$2:$F$161,Variations!$B$2:$B$161,A31)</f>
        <v>0</v>
      </c>
      <c r="J31" s="17" t="n">
        <f aca="false">SUMIFS(Variations!$F$2:$F$161,Variations!$B$2:$B$161,A31,Variations!$I$2:$I$161,"Yes")</f>
        <v>0</v>
      </c>
      <c r="K31" s="17" t="n">
        <f aca="false">SUMIFS(Bills!$F$2:$F$668,Bills!$D$2:$D$668,A31)</f>
        <v>38320.14</v>
      </c>
      <c r="L31" s="17" t="n">
        <v>16422.86</v>
      </c>
      <c r="M31" s="17" t="n">
        <f aca="false">K31+L31</f>
        <v>54743</v>
      </c>
      <c r="N31" s="17" t="n">
        <f aca="false">IF(D31="Complete",G31+J31,"")</f>
        <v>21500</v>
      </c>
      <c r="O31" s="19" t="n">
        <f aca="false">IF(D31="Complete",(N31-M31)/N31,"")</f>
        <v>-1.54618604651163</v>
      </c>
      <c r="P31" s="17" t="n">
        <f aca="false">IF(D31="Complete",G31+I31,"")</f>
        <v>21500</v>
      </c>
      <c r="Q31" s="19" t="n">
        <f aca="false">IF(D31="Complete",(P31-M31)/P31,"")</f>
        <v>-1.54618604651163</v>
      </c>
      <c r="R31" s="17" t="n">
        <f aca="false">I31-J31</f>
        <v>0</v>
      </c>
    </row>
    <row r="32" customFormat="false" ht="15" hidden="false" customHeight="false" outlineLevel="0" collapsed="false">
      <c r="A32" s="21" t="n">
        <v>1031</v>
      </c>
      <c r="B32" s="22" t="s">
        <v>127</v>
      </c>
      <c r="C32" s="22" t="s">
        <v>99</v>
      </c>
      <c r="D32" s="22" t="s">
        <v>91</v>
      </c>
      <c r="E32" s="23" t="n">
        <v>46050</v>
      </c>
      <c r="F32" s="23" t="n">
        <v>46109</v>
      </c>
      <c r="G32" s="17" t="n">
        <f aca="false">SUMIFS(Quotes!$D$2:$D$421,Quotes!$F$2:$F$421,A32,Quotes!$E$2:$E$421,"Accepted")</f>
        <v>50000</v>
      </c>
      <c r="H32" s="12" t="n">
        <f aca="false">COUNTIFS(Variations!$B$2:$B$161,A32)</f>
        <v>2</v>
      </c>
      <c r="I32" s="17" t="n">
        <f aca="false">SUMIFS(Variations!$F$2:$F$161,Variations!$B$2:$B$161,A32)</f>
        <v>2150</v>
      </c>
      <c r="J32" s="17" t="n">
        <f aca="false">SUMIFS(Variations!$F$2:$F$161,Variations!$B$2:$B$161,A32,Variations!$I$2:$I$161,"Yes")</f>
        <v>600</v>
      </c>
      <c r="K32" s="17" t="n">
        <f aca="false">SUMIFS(Bills!$F$2:$F$668,Bills!$D$2:$D$668,A32)</f>
        <v>57927.82</v>
      </c>
      <c r="L32" s="17" t="n">
        <v>24826.18</v>
      </c>
      <c r="M32" s="17" t="n">
        <f aca="false">K32+L32</f>
        <v>82754</v>
      </c>
      <c r="N32" s="17" t="n">
        <f aca="false">IF(D32="Complete",G32+J32,"")</f>
        <v>50600</v>
      </c>
      <c r="O32" s="19" t="n">
        <f aca="false">IF(D32="Complete",(N32-M32)/N32,"")</f>
        <v>-0.635454545454546</v>
      </c>
      <c r="P32" s="17" t="n">
        <f aca="false">IF(D32="Complete",G32+I32,"")</f>
        <v>52150</v>
      </c>
      <c r="Q32" s="19" t="n">
        <f aca="false">IF(D32="Complete",(P32-M32)/P32,"")</f>
        <v>-0.586845637583893</v>
      </c>
      <c r="R32" s="17" t="n">
        <f aca="false">I32-J32</f>
        <v>1550</v>
      </c>
    </row>
    <row r="33" customFormat="false" ht="15" hidden="false" customHeight="false" outlineLevel="0" collapsed="false">
      <c r="A33" s="21" t="n">
        <v>1032</v>
      </c>
      <c r="B33" s="22" t="s">
        <v>128</v>
      </c>
      <c r="C33" s="22" t="s">
        <v>93</v>
      </c>
      <c r="D33" s="22" t="s">
        <v>91</v>
      </c>
      <c r="E33" s="23" t="n">
        <v>46051</v>
      </c>
      <c r="F33" s="23" t="n">
        <v>46109</v>
      </c>
      <c r="G33" s="17" t="n">
        <f aca="false">SUMIFS(Quotes!$D$2:$D$421,Quotes!$F$2:$F$421,A33,Quotes!$E$2:$E$421,"Accepted")</f>
        <v>81500</v>
      </c>
      <c r="H33" s="12" t="n">
        <f aca="false">COUNTIFS(Variations!$B$2:$B$161,A33)</f>
        <v>1</v>
      </c>
      <c r="I33" s="17" t="n">
        <f aca="false">SUMIFS(Variations!$F$2:$F$161,Variations!$B$2:$B$161,A33)</f>
        <v>3150</v>
      </c>
      <c r="J33" s="17" t="n">
        <f aca="false">SUMIFS(Variations!$F$2:$F$161,Variations!$B$2:$B$161,A33,Variations!$I$2:$I$161,"Yes")</f>
        <v>3150</v>
      </c>
      <c r="K33" s="17" t="n">
        <f aca="false">SUMIFS(Bills!$F$2:$F$668,Bills!$D$2:$D$668,A33)</f>
        <v>50553.7</v>
      </c>
      <c r="L33" s="17" t="n">
        <v>19010.3</v>
      </c>
      <c r="M33" s="17" t="n">
        <f aca="false">K33+L33</f>
        <v>69564</v>
      </c>
      <c r="N33" s="17" t="n">
        <f aca="false">IF(D33="Complete",G33+J33,"")</f>
        <v>84650</v>
      </c>
      <c r="O33" s="19" t="n">
        <f aca="false">IF(D33="Complete",(N33-M33)/N33,"")</f>
        <v>0.178216184288246</v>
      </c>
      <c r="P33" s="17" t="n">
        <f aca="false">IF(D33="Complete",G33+I33,"")</f>
        <v>84650</v>
      </c>
      <c r="Q33" s="19" t="n">
        <f aca="false">IF(D33="Complete",(P33-M33)/P33,"")</f>
        <v>0.178216184288246</v>
      </c>
      <c r="R33" s="17" t="n">
        <f aca="false">I33-J33</f>
        <v>0</v>
      </c>
    </row>
    <row r="34" customFormat="false" ht="15" hidden="false" customHeight="false" outlineLevel="0" collapsed="false">
      <c r="A34" s="21" t="n">
        <v>1033</v>
      </c>
      <c r="B34" s="22" t="s">
        <v>129</v>
      </c>
      <c r="C34" s="22" t="s">
        <v>99</v>
      </c>
      <c r="D34" s="22" t="s">
        <v>91</v>
      </c>
      <c r="E34" s="23" t="n">
        <v>46052</v>
      </c>
      <c r="F34" s="23" t="n">
        <v>46081</v>
      </c>
      <c r="G34" s="17" t="n">
        <f aca="false">SUMIFS(Quotes!$D$2:$D$421,Quotes!$F$2:$F$421,A34,Quotes!$E$2:$E$421,"Accepted")</f>
        <v>33000</v>
      </c>
      <c r="H34" s="12" t="n">
        <f aca="false">COUNTIFS(Variations!$B$2:$B$161,A34)</f>
        <v>2</v>
      </c>
      <c r="I34" s="17" t="n">
        <f aca="false">SUMIFS(Variations!$F$2:$F$161,Variations!$B$2:$B$161,A34)</f>
        <v>1750</v>
      </c>
      <c r="J34" s="17" t="n">
        <f aca="false">SUMIFS(Variations!$F$2:$F$161,Variations!$B$2:$B$161,A34,Variations!$I$2:$I$161,"Yes")</f>
        <v>600</v>
      </c>
      <c r="K34" s="17" t="n">
        <f aca="false">SUMIFS(Bills!$F$2:$F$668,Bills!$D$2:$D$668,A34)</f>
        <v>25857.61</v>
      </c>
      <c r="L34" s="17" t="n">
        <v>11081.39</v>
      </c>
      <c r="M34" s="17" t="n">
        <f aca="false">K34+L34</f>
        <v>36939</v>
      </c>
      <c r="N34" s="17" t="n">
        <f aca="false">IF(D34="Complete",G34+J34,"")</f>
        <v>33600</v>
      </c>
      <c r="O34" s="19" t="n">
        <f aca="false">IF(D34="Complete",(N34-M34)/N34,"")</f>
        <v>-0.099375</v>
      </c>
      <c r="P34" s="17" t="n">
        <f aca="false">IF(D34="Complete",G34+I34,"")</f>
        <v>34750</v>
      </c>
      <c r="Q34" s="19" t="n">
        <f aca="false">IF(D34="Complete",(P34-M34)/P34,"")</f>
        <v>-0.0629928057553957</v>
      </c>
      <c r="R34" s="17" t="n">
        <f aca="false">I34-J34</f>
        <v>1150</v>
      </c>
    </row>
    <row r="35" customFormat="false" ht="15" hidden="false" customHeight="false" outlineLevel="0" collapsed="false">
      <c r="A35" s="21" t="n">
        <v>1034</v>
      </c>
      <c r="B35" s="22" t="s">
        <v>130</v>
      </c>
      <c r="C35" s="22" t="s">
        <v>104</v>
      </c>
      <c r="D35" s="22" t="s">
        <v>91</v>
      </c>
      <c r="E35" s="23" t="n">
        <v>46054</v>
      </c>
      <c r="F35" s="23" t="n">
        <v>46174</v>
      </c>
      <c r="G35" s="17" t="n">
        <f aca="false">SUMIFS(Quotes!$D$2:$D$421,Quotes!$F$2:$F$421,A35,Quotes!$E$2:$E$421,"Accepted")</f>
        <v>114500</v>
      </c>
      <c r="H35" s="12" t="n">
        <f aca="false">COUNTIFS(Variations!$B$2:$B$161,A35)</f>
        <v>0</v>
      </c>
      <c r="I35" s="17" t="n">
        <f aca="false">SUMIFS(Variations!$F$2:$F$161,Variations!$B$2:$B$161,A35)</f>
        <v>0</v>
      </c>
      <c r="J35" s="17" t="n">
        <f aca="false">SUMIFS(Variations!$F$2:$F$161,Variations!$B$2:$B$161,A35,Variations!$I$2:$I$161,"Yes")</f>
        <v>0</v>
      </c>
      <c r="K35" s="17" t="n">
        <f aca="false">SUMIFS(Bills!$F$2:$F$668,Bills!$D$2:$D$668,A35)</f>
        <v>78630.45</v>
      </c>
      <c r="L35" s="17" t="n">
        <v>33698.55</v>
      </c>
      <c r="M35" s="17" t="n">
        <f aca="false">K35+L35</f>
        <v>112329</v>
      </c>
      <c r="N35" s="17" t="n">
        <f aca="false">IF(D35="Complete",G35+J35,"")</f>
        <v>114500</v>
      </c>
      <c r="O35" s="19" t="n">
        <f aca="false">IF(D35="Complete",(N35-M35)/N35,"")</f>
        <v>0.0189606986899563</v>
      </c>
      <c r="P35" s="17" t="n">
        <f aca="false">IF(D35="Complete",G35+I35,"")</f>
        <v>114500</v>
      </c>
      <c r="Q35" s="19" t="n">
        <f aca="false">IF(D35="Complete",(P35-M35)/P35,"")</f>
        <v>0.0189606986899563</v>
      </c>
      <c r="R35" s="17" t="n">
        <f aca="false">I35-J35</f>
        <v>0</v>
      </c>
    </row>
    <row r="36" customFormat="false" ht="15" hidden="false" customHeight="false" outlineLevel="0" collapsed="false">
      <c r="A36" s="21" t="n">
        <v>1035</v>
      </c>
      <c r="B36" s="22" t="s">
        <v>131</v>
      </c>
      <c r="C36" s="22" t="s">
        <v>104</v>
      </c>
      <c r="D36" s="22" t="s">
        <v>91</v>
      </c>
      <c r="E36" s="23" t="n">
        <v>46057</v>
      </c>
      <c r="F36" s="23" t="n">
        <v>46207</v>
      </c>
      <c r="G36" s="17" t="n">
        <f aca="false">SUMIFS(Quotes!$D$2:$D$421,Quotes!$F$2:$F$421,A36,Quotes!$E$2:$E$421,"Accepted")</f>
        <v>123500</v>
      </c>
      <c r="H36" s="12" t="n">
        <f aca="false">COUNTIFS(Variations!$B$2:$B$161,A36)</f>
        <v>4</v>
      </c>
      <c r="I36" s="17" t="n">
        <f aca="false">SUMIFS(Variations!$F$2:$F$161,Variations!$B$2:$B$161,A36)</f>
        <v>21200</v>
      </c>
      <c r="J36" s="17" t="n">
        <f aca="false">SUMIFS(Variations!$F$2:$F$161,Variations!$B$2:$B$161,A36,Variations!$I$2:$I$161,"Yes")</f>
        <v>21200</v>
      </c>
      <c r="K36" s="17" t="n">
        <f aca="false">SUMIFS(Bills!$F$2:$F$668,Bills!$D$2:$D$668,A36)</f>
        <v>73814.78</v>
      </c>
      <c r="L36" s="17" t="n">
        <v>50302.22</v>
      </c>
      <c r="M36" s="17" t="n">
        <f aca="false">K36+L36</f>
        <v>124117</v>
      </c>
      <c r="N36" s="17" t="n">
        <f aca="false">IF(D36="Complete",G36+J36,"")</f>
        <v>144700</v>
      </c>
      <c r="O36" s="19" t="n">
        <f aca="false">IF(D36="Complete",(N36-M36)/N36,"")</f>
        <v>0.14224602626123</v>
      </c>
      <c r="P36" s="17" t="n">
        <f aca="false">IF(D36="Complete",G36+I36,"")</f>
        <v>144700</v>
      </c>
      <c r="Q36" s="19" t="n">
        <f aca="false">IF(D36="Complete",(P36-M36)/P36,"")</f>
        <v>0.14224602626123</v>
      </c>
      <c r="R36" s="17" t="n">
        <f aca="false">I36-J36</f>
        <v>0</v>
      </c>
    </row>
    <row r="37" customFormat="false" ht="15" hidden="false" customHeight="false" outlineLevel="0" collapsed="false">
      <c r="A37" s="21" t="n">
        <v>1036</v>
      </c>
      <c r="B37" s="22" t="s">
        <v>132</v>
      </c>
      <c r="C37" s="22" t="s">
        <v>93</v>
      </c>
      <c r="D37" s="22" t="s">
        <v>91</v>
      </c>
      <c r="E37" s="23" t="n">
        <v>46058</v>
      </c>
      <c r="F37" s="23" t="n">
        <v>46117</v>
      </c>
      <c r="G37" s="17" t="n">
        <f aca="false">SUMIFS(Quotes!$D$2:$D$421,Quotes!$F$2:$F$421,A37,Quotes!$E$2:$E$421,"Accepted")</f>
        <v>71000</v>
      </c>
      <c r="H37" s="12" t="n">
        <f aca="false">COUNTIFS(Variations!$B$2:$B$161,A37)</f>
        <v>1</v>
      </c>
      <c r="I37" s="17" t="n">
        <f aca="false">SUMIFS(Variations!$F$2:$F$161,Variations!$B$2:$B$161,A37)</f>
        <v>3350</v>
      </c>
      <c r="J37" s="17" t="n">
        <f aca="false">SUMIFS(Variations!$F$2:$F$161,Variations!$B$2:$B$161,A37,Variations!$I$2:$I$161,"Yes")</f>
        <v>3350</v>
      </c>
      <c r="K37" s="17" t="n">
        <f aca="false">SUMIFS(Bills!$F$2:$F$668,Bills!$D$2:$D$668,A37)</f>
        <v>51363.85</v>
      </c>
      <c r="L37" s="17" t="n">
        <v>22012.15</v>
      </c>
      <c r="M37" s="17" t="n">
        <f aca="false">K37+L37</f>
        <v>73376</v>
      </c>
      <c r="N37" s="17" t="n">
        <f aca="false">IF(D37="Complete",G37+J37,"")</f>
        <v>74350</v>
      </c>
      <c r="O37" s="19" t="n">
        <f aca="false">IF(D37="Complete",(N37-M37)/N37,"")</f>
        <v>0.0131002017484869</v>
      </c>
      <c r="P37" s="17" t="n">
        <f aca="false">IF(D37="Complete",G37+I37,"")</f>
        <v>74350</v>
      </c>
      <c r="Q37" s="19" t="n">
        <f aca="false">IF(D37="Complete",(P37-M37)/P37,"")</f>
        <v>0.0131002017484869</v>
      </c>
      <c r="R37" s="17" t="n">
        <f aca="false">I37-J37</f>
        <v>0</v>
      </c>
    </row>
    <row r="38" customFormat="false" ht="15" hidden="false" customHeight="false" outlineLevel="0" collapsed="false">
      <c r="A38" s="21" t="n">
        <v>1037</v>
      </c>
      <c r="B38" s="22" t="s">
        <v>133</v>
      </c>
      <c r="C38" s="22" t="s">
        <v>90</v>
      </c>
      <c r="D38" s="22" t="s">
        <v>91</v>
      </c>
      <c r="E38" s="23" t="n">
        <v>46059</v>
      </c>
      <c r="F38" s="23" t="n">
        <v>46087</v>
      </c>
      <c r="G38" s="17" t="n">
        <f aca="false">SUMIFS(Quotes!$D$2:$D$421,Quotes!$F$2:$F$421,A38,Quotes!$E$2:$E$421,"Accepted")</f>
        <v>41000</v>
      </c>
      <c r="H38" s="12" t="n">
        <f aca="false">COUNTIFS(Variations!$B$2:$B$161,A38)</f>
        <v>0</v>
      </c>
      <c r="I38" s="17" t="n">
        <f aca="false">SUMIFS(Variations!$F$2:$F$161,Variations!$B$2:$B$161,A38)</f>
        <v>0</v>
      </c>
      <c r="J38" s="17" t="n">
        <f aca="false">SUMIFS(Variations!$F$2:$F$161,Variations!$B$2:$B$161,A38,Variations!$I$2:$I$161,"Yes")</f>
        <v>0</v>
      </c>
      <c r="K38" s="17" t="n">
        <f aca="false">SUMIFS(Bills!$F$2:$F$668,Bills!$D$2:$D$668,A38)</f>
        <v>18441.76</v>
      </c>
      <c r="L38" s="17" t="n">
        <v>12096.24</v>
      </c>
      <c r="M38" s="17" t="n">
        <f aca="false">K38+L38</f>
        <v>30538</v>
      </c>
      <c r="N38" s="17" t="n">
        <f aca="false">IF(D38="Complete",G38+J38,"")</f>
        <v>41000</v>
      </c>
      <c r="O38" s="19" t="n">
        <f aca="false">IF(D38="Complete",(N38-M38)/N38,"")</f>
        <v>0.255170731707317</v>
      </c>
      <c r="P38" s="17" t="n">
        <f aca="false">IF(D38="Complete",G38+I38,"")</f>
        <v>41000</v>
      </c>
      <c r="Q38" s="19" t="n">
        <f aca="false">IF(D38="Complete",(P38-M38)/P38,"")</f>
        <v>0.255170731707317</v>
      </c>
      <c r="R38" s="17" t="n">
        <f aca="false">I38-J38</f>
        <v>0</v>
      </c>
    </row>
    <row r="39" customFormat="false" ht="15" hidden="false" customHeight="false" outlineLevel="0" collapsed="false">
      <c r="A39" s="21" t="n">
        <v>1038</v>
      </c>
      <c r="B39" s="22" t="s">
        <v>134</v>
      </c>
      <c r="C39" s="22" t="s">
        <v>99</v>
      </c>
      <c r="D39" s="22" t="s">
        <v>91</v>
      </c>
      <c r="E39" s="23" t="n">
        <v>46062</v>
      </c>
      <c r="F39" s="23" t="n">
        <v>46121</v>
      </c>
      <c r="G39" s="17" t="n">
        <f aca="false">SUMIFS(Quotes!$D$2:$D$421,Quotes!$F$2:$F$421,A39,Quotes!$E$2:$E$421,"Accepted")</f>
        <v>45000</v>
      </c>
      <c r="H39" s="12" t="n">
        <f aca="false">COUNTIFS(Variations!$B$2:$B$161,A39)</f>
        <v>2</v>
      </c>
      <c r="I39" s="17" t="n">
        <f aca="false">SUMIFS(Variations!$F$2:$F$161,Variations!$B$2:$B$161,A39)</f>
        <v>3950</v>
      </c>
      <c r="J39" s="17" t="n">
        <f aca="false">SUMIFS(Variations!$F$2:$F$161,Variations!$B$2:$B$161,A39,Variations!$I$2:$I$161,"Yes")</f>
        <v>2450</v>
      </c>
      <c r="K39" s="17" t="n">
        <f aca="false">SUMIFS(Bills!$F$2:$F$668,Bills!$D$2:$D$668,A39)</f>
        <v>22711.1</v>
      </c>
      <c r="L39" s="17" t="n">
        <v>16472.9</v>
      </c>
      <c r="M39" s="17" t="n">
        <f aca="false">K39+L39</f>
        <v>39184</v>
      </c>
      <c r="N39" s="17" t="n">
        <f aca="false">IF(D39="Complete",G39+J39,"")</f>
        <v>47450</v>
      </c>
      <c r="O39" s="19" t="n">
        <f aca="false">IF(D39="Complete",(N39-M39)/N39,"")</f>
        <v>0.174204425711275</v>
      </c>
      <c r="P39" s="17" t="n">
        <f aca="false">IF(D39="Complete",G39+I39,"")</f>
        <v>48950</v>
      </c>
      <c r="Q39" s="19" t="n">
        <f aca="false">IF(D39="Complete",(P39-M39)/P39,"")</f>
        <v>0.199509703779367</v>
      </c>
      <c r="R39" s="17" t="n">
        <f aca="false">I39-J39</f>
        <v>1500</v>
      </c>
    </row>
    <row r="40" customFormat="false" ht="15" hidden="false" customHeight="false" outlineLevel="0" collapsed="false">
      <c r="A40" s="21" t="n">
        <v>1039</v>
      </c>
      <c r="B40" s="22" t="s">
        <v>135</v>
      </c>
      <c r="C40" s="22" t="s">
        <v>93</v>
      </c>
      <c r="D40" s="22" t="s">
        <v>91</v>
      </c>
      <c r="E40" s="23" t="n">
        <v>46066</v>
      </c>
      <c r="F40" s="23" t="n">
        <v>46155</v>
      </c>
      <c r="G40" s="17" t="n">
        <f aca="false">SUMIFS(Quotes!$D$2:$D$421,Quotes!$F$2:$F$421,A40,Quotes!$E$2:$E$421,"Accepted")</f>
        <v>88000</v>
      </c>
      <c r="H40" s="12" t="n">
        <f aca="false">COUNTIFS(Variations!$B$2:$B$161,A40)</f>
        <v>2</v>
      </c>
      <c r="I40" s="17" t="n">
        <f aca="false">SUMIFS(Variations!$F$2:$F$161,Variations!$B$2:$B$161,A40)</f>
        <v>6000</v>
      </c>
      <c r="J40" s="17" t="n">
        <f aca="false">SUMIFS(Variations!$F$2:$F$161,Variations!$B$2:$B$161,A40,Variations!$I$2:$I$161,"Yes")</f>
        <v>6000</v>
      </c>
      <c r="K40" s="17" t="n">
        <f aca="false">SUMIFS(Bills!$F$2:$F$668,Bills!$D$2:$D$668,A40)</f>
        <v>54949.48</v>
      </c>
      <c r="L40" s="17" t="n">
        <v>17213.52</v>
      </c>
      <c r="M40" s="17" t="n">
        <f aca="false">K40+L40</f>
        <v>72163</v>
      </c>
      <c r="N40" s="17" t="n">
        <f aca="false">IF(D40="Complete",G40+J40,"")</f>
        <v>94000</v>
      </c>
      <c r="O40" s="19" t="n">
        <f aca="false">IF(D40="Complete",(N40-M40)/N40,"")</f>
        <v>0.232308510638298</v>
      </c>
      <c r="P40" s="17" t="n">
        <f aca="false">IF(D40="Complete",G40+I40,"")</f>
        <v>94000</v>
      </c>
      <c r="Q40" s="19" t="n">
        <f aca="false">IF(D40="Complete",(P40-M40)/P40,"")</f>
        <v>0.232308510638298</v>
      </c>
      <c r="R40" s="17" t="n">
        <f aca="false">I40-J40</f>
        <v>0</v>
      </c>
    </row>
    <row r="41" customFormat="false" ht="15" hidden="false" customHeight="false" outlineLevel="0" collapsed="false">
      <c r="A41" s="21" t="n">
        <v>1040</v>
      </c>
      <c r="B41" s="22" t="s">
        <v>136</v>
      </c>
      <c r="C41" s="22" t="s">
        <v>115</v>
      </c>
      <c r="D41" s="22" t="s">
        <v>91</v>
      </c>
      <c r="E41" s="23" t="n">
        <v>46067</v>
      </c>
      <c r="F41" s="23" t="n">
        <v>46187</v>
      </c>
      <c r="G41" s="17" t="n">
        <f aca="false">SUMIFS(Quotes!$D$2:$D$421,Quotes!$F$2:$F$421,A41,Quotes!$E$2:$E$421,"Accepted")</f>
        <v>204000</v>
      </c>
      <c r="H41" s="12" t="n">
        <f aca="false">COUNTIFS(Variations!$B$2:$B$161,A41)</f>
        <v>1</v>
      </c>
      <c r="I41" s="17" t="n">
        <f aca="false">SUMIFS(Variations!$F$2:$F$161,Variations!$B$2:$B$161,A41)</f>
        <v>1750</v>
      </c>
      <c r="J41" s="17" t="n">
        <f aca="false">SUMIFS(Variations!$F$2:$F$161,Variations!$B$2:$B$161,A41,Variations!$I$2:$I$161,"Yes")</f>
        <v>1750</v>
      </c>
      <c r="K41" s="17" t="n">
        <f aca="false">SUMIFS(Bills!$F$2:$F$668,Bills!$D$2:$D$668,A41)</f>
        <v>139801.43</v>
      </c>
      <c r="L41" s="17" t="n">
        <v>36677.57</v>
      </c>
      <c r="M41" s="17" t="n">
        <f aca="false">K41+L41</f>
        <v>176479</v>
      </c>
      <c r="N41" s="17" t="n">
        <f aca="false">IF(D41="Complete",G41+J41,"")</f>
        <v>205750</v>
      </c>
      <c r="O41" s="19" t="n">
        <f aca="false">IF(D41="Complete",(N41-M41)/N41,"")</f>
        <v>0.142264884568651</v>
      </c>
      <c r="P41" s="17" t="n">
        <f aca="false">IF(D41="Complete",G41+I41,"")</f>
        <v>205750</v>
      </c>
      <c r="Q41" s="19" t="n">
        <f aca="false">IF(D41="Complete",(P41-M41)/P41,"")</f>
        <v>0.142264884568651</v>
      </c>
      <c r="R41" s="17" t="n">
        <f aca="false">I41-J41</f>
        <v>0</v>
      </c>
    </row>
    <row r="42" customFormat="false" ht="15" hidden="false" customHeight="false" outlineLevel="0" collapsed="false">
      <c r="A42" s="21" t="n">
        <v>1041</v>
      </c>
      <c r="B42" s="22" t="s">
        <v>137</v>
      </c>
      <c r="C42" s="22" t="s">
        <v>93</v>
      </c>
      <c r="D42" s="22" t="s">
        <v>91</v>
      </c>
      <c r="E42" s="23" t="n">
        <v>46069</v>
      </c>
      <c r="F42" s="23" t="n">
        <v>46158</v>
      </c>
      <c r="G42" s="17" t="n">
        <f aca="false">SUMIFS(Quotes!$D$2:$D$421,Quotes!$F$2:$F$421,A42,Quotes!$E$2:$E$421,"Accepted")</f>
        <v>58000</v>
      </c>
      <c r="H42" s="12" t="n">
        <f aca="false">COUNTIFS(Variations!$B$2:$B$161,A42)</f>
        <v>1</v>
      </c>
      <c r="I42" s="17" t="n">
        <f aca="false">SUMIFS(Variations!$F$2:$F$161,Variations!$B$2:$B$161,A42)</f>
        <v>1850</v>
      </c>
      <c r="J42" s="17" t="n">
        <f aca="false">SUMIFS(Variations!$F$2:$F$161,Variations!$B$2:$B$161,A42,Variations!$I$2:$I$161,"Yes")</f>
        <v>0</v>
      </c>
      <c r="K42" s="17" t="n">
        <f aca="false">SUMIFS(Bills!$F$2:$F$668,Bills!$D$2:$D$668,A42)</f>
        <v>42919.35</v>
      </c>
      <c r="L42" s="17" t="n">
        <v>18393.65</v>
      </c>
      <c r="M42" s="17" t="n">
        <f aca="false">K42+L42</f>
        <v>61313</v>
      </c>
      <c r="N42" s="17" t="n">
        <f aca="false">IF(D42="Complete",G42+J42,"")</f>
        <v>58000</v>
      </c>
      <c r="O42" s="19" t="n">
        <f aca="false">IF(D42="Complete",(N42-M42)/N42,"")</f>
        <v>-0.0571206896551724</v>
      </c>
      <c r="P42" s="17" t="n">
        <f aca="false">IF(D42="Complete",G42+I42,"")</f>
        <v>59850</v>
      </c>
      <c r="Q42" s="19" t="n">
        <f aca="false">IF(D42="Complete",(P42-M42)/P42,"")</f>
        <v>-0.0244444444444444</v>
      </c>
      <c r="R42" s="17" t="n">
        <f aca="false">I42-J42</f>
        <v>1850</v>
      </c>
    </row>
    <row r="43" customFormat="false" ht="15" hidden="false" customHeight="false" outlineLevel="0" collapsed="false">
      <c r="A43" s="21" t="n">
        <v>1042</v>
      </c>
      <c r="B43" s="22" t="s">
        <v>138</v>
      </c>
      <c r="C43" s="22" t="s">
        <v>90</v>
      </c>
      <c r="D43" s="22" t="s">
        <v>91</v>
      </c>
      <c r="E43" s="23" t="n">
        <v>46073</v>
      </c>
      <c r="F43" s="23" t="n">
        <v>46101</v>
      </c>
      <c r="G43" s="17" t="n">
        <f aca="false">SUMIFS(Quotes!$D$2:$D$421,Quotes!$F$2:$F$421,A43,Quotes!$E$2:$E$421,"Accepted")</f>
        <v>27000</v>
      </c>
      <c r="H43" s="12" t="n">
        <f aca="false">COUNTIFS(Variations!$B$2:$B$161,A43)</f>
        <v>1</v>
      </c>
      <c r="I43" s="17" t="n">
        <f aca="false">SUMIFS(Variations!$F$2:$F$161,Variations!$B$2:$B$161,A43)</f>
        <v>800</v>
      </c>
      <c r="J43" s="17" t="n">
        <f aca="false">SUMIFS(Variations!$F$2:$F$161,Variations!$B$2:$B$161,A43,Variations!$I$2:$I$161,"Yes")</f>
        <v>0</v>
      </c>
      <c r="K43" s="17" t="n">
        <f aca="false">SUMIFS(Bills!$F$2:$F$668,Bills!$D$2:$D$668,A43)</f>
        <v>30290.14</v>
      </c>
      <c r="L43" s="17" t="n">
        <v>12980.86</v>
      </c>
      <c r="M43" s="17" t="n">
        <f aca="false">K43+L43</f>
        <v>43271</v>
      </c>
      <c r="N43" s="17" t="n">
        <f aca="false">IF(D43="Complete",G43+J43,"")</f>
        <v>27000</v>
      </c>
      <c r="O43" s="19" t="n">
        <f aca="false">IF(D43="Complete",(N43-M43)/N43,"")</f>
        <v>-0.60262962962963</v>
      </c>
      <c r="P43" s="17" t="n">
        <f aca="false">IF(D43="Complete",G43+I43,"")</f>
        <v>27800</v>
      </c>
      <c r="Q43" s="19" t="n">
        <f aca="false">IF(D43="Complete",(P43-M43)/P43,"")</f>
        <v>-0.556510791366907</v>
      </c>
      <c r="R43" s="17" t="n">
        <f aca="false">I43-J43</f>
        <v>800</v>
      </c>
    </row>
    <row r="44" customFormat="false" ht="15" hidden="false" customHeight="false" outlineLevel="0" collapsed="false">
      <c r="A44" s="21" t="n">
        <v>1043</v>
      </c>
      <c r="B44" s="22" t="s">
        <v>139</v>
      </c>
      <c r="C44" s="22" t="s">
        <v>99</v>
      </c>
      <c r="D44" s="22" t="s">
        <v>91</v>
      </c>
      <c r="E44" s="23" t="n">
        <v>46074</v>
      </c>
      <c r="F44" s="23" t="n">
        <v>46102</v>
      </c>
      <c r="G44" s="17" t="n">
        <f aca="false">SUMIFS(Quotes!$D$2:$D$421,Quotes!$F$2:$F$421,A44,Quotes!$E$2:$E$421,"Accepted")</f>
        <v>28000</v>
      </c>
      <c r="H44" s="12" t="n">
        <f aca="false">COUNTIFS(Variations!$B$2:$B$161,A44)</f>
        <v>2</v>
      </c>
      <c r="I44" s="17" t="n">
        <f aca="false">SUMIFS(Variations!$F$2:$F$161,Variations!$B$2:$B$161,A44)</f>
        <v>2200</v>
      </c>
      <c r="J44" s="17" t="n">
        <f aca="false">SUMIFS(Variations!$F$2:$F$161,Variations!$B$2:$B$161,A44,Variations!$I$2:$I$161,"Yes")</f>
        <v>2200</v>
      </c>
      <c r="K44" s="17" t="n">
        <f aca="false">SUMIFS(Bills!$F$2:$F$668,Bills!$D$2:$D$668,A44)</f>
        <v>13628.09</v>
      </c>
      <c r="L44" s="17" t="n">
        <v>9691.91</v>
      </c>
      <c r="M44" s="17" t="n">
        <f aca="false">K44+L44</f>
        <v>23320</v>
      </c>
      <c r="N44" s="17" t="n">
        <f aca="false">IF(D44="Complete",G44+J44,"")</f>
        <v>30200</v>
      </c>
      <c r="O44" s="19" t="n">
        <f aca="false">IF(D44="Complete",(N44-M44)/N44,"")</f>
        <v>0.227814569536424</v>
      </c>
      <c r="P44" s="17" t="n">
        <f aca="false">IF(D44="Complete",G44+I44,"")</f>
        <v>30200</v>
      </c>
      <c r="Q44" s="19" t="n">
        <f aca="false">IF(D44="Complete",(P44-M44)/P44,"")</f>
        <v>0.227814569536424</v>
      </c>
      <c r="R44" s="17" t="n">
        <f aca="false">I44-J44</f>
        <v>0</v>
      </c>
    </row>
    <row r="45" customFormat="false" ht="15" hidden="false" customHeight="false" outlineLevel="0" collapsed="false">
      <c r="A45" s="21" t="n">
        <v>1044</v>
      </c>
      <c r="B45" s="22" t="s">
        <v>140</v>
      </c>
      <c r="C45" s="22" t="s">
        <v>99</v>
      </c>
      <c r="D45" s="22" t="s">
        <v>91</v>
      </c>
      <c r="E45" s="23" t="n">
        <v>46076</v>
      </c>
      <c r="F45" s="23" t="n">
        <v>46135</v>
      </c>
      <c r="G45" s="17" t="n">
        <f aca="false">SUMIFS(Quotes!$D$2:$D$421,Quotes!$F$2:$F$421,A45,Quotes!$E$2:$E$421,"Accepted")</f>
        <v>37000</v>
      </c>
      <c r="H45" s="12" t="n">
        <f aca="false">COUNTIFS(Variations!$B$2:$B$161,A45)</f>
        <v>2</v>
      </c>
      <c r="I45" s="17" t="n">
        <f aca="false">SUMIFS(Variations!$F$2:$F$161,Variations!$B$2:$B$161,A45)</f>
        <v>2450</v>
      </c>
      <c r="J45" s="17" t="n">
        <f aca="false">SUMIFS(Variations!$F$2:$F$161,Variations!$B$2:$B$161,A45,Variations!$I$2:$I$161,"Yes")</f>
        <v>1800</v>
      </c>
      <c r="K45" s="17" t="n">
        <f aca="false">SUMIFS(Bills!$F$2:$F$668,Bills!$D$2:$D$668,A45)</f>
        <v>17661.25</v>
      </c>
      <c r="L45" s="17" t="n">
        <v>12662.75</v>
      </c>
      <c r="M45" s="17" t="n">
        <f aca="false">K45+L45</f>
        <v>30324</v>
      </c>
      <c r="N45" s="17" t="n">
        <f aca="false">IF(D45="Complete",G45+J45,"")</f>
        <v>38800</v>
      </c>
      <c r="O45" s="19" t="n">
        <f aca="false">IF(D45="Complete",(N45-M45)/N45,"")</f>
        <v>0.218453608247423</v>
      </c>
      <c r="P45" s="17" t="n">
        <f aca="false">IF(D45="Complete",G45+I45,"")</f>
        <v>39450</v>
      </c>
      <c r="Q45" s="19" t="n">
        <f aca="false">IF(D45="Complete",(P45-M45)/P45,"")</f>
        <v>0.231330798479087</v>
      </c>
      <c r="R45" s="17" t="n">
        <f aca="false">I45-J45</f>
        <v>650</v>
      </c>
    </row>
    <row r="46" customFormat="false" ht="15" hidden="false" customHeight="false" outlineLevel="0" collapsed="false">
      <c r="A46" s="21" t="n">
        <v>1045</v>
      </c>
      <c r="B46" s="22" t="s">
        <v>141</v>
      </c>
      <c r="C46" s="22" t="s">
        <v>99</v>
      </c>
      <c r="D46" s="22" t="s">
        <v>91</v>
      </c>
      <c r="E46" s="23" t="n">
        <v>46077</v>
      </c>
      <c r="F46" s="23" t="n">
        <v>46105</v>
      </c>
      <c r="G46" s="17" t="n">
        <f aca="false">SUMIFS(Quotes!$D$2:$D$421,Quotes!$F$2:$F$421,A46,Quotes!$E$2:$E$421,"Accepted")</f>
        <v>32000</v>
      </c>
      <c r="H46" s="12" t="n">
        <f aca="false">COUNTIFS(Variations!$B$2:$B$161,A46)</f>
        <v>2</v>
      </c>
      <c r="I46" s="17" t="n">
        <f aca="false">SUMIFS(Variations!$F$2:$F$161,Variations!$B$2:$B$161,A46)</f>
        <v>2100</v>
      </c>
      <c r="J46" s="17" t="n">
        <f aca="false">SUMIFS(Variations!$F$2:$F$161,Variations!$B$2:$B$161,A46,Variations!$I$2:$I$161,"Yes")</f>
        <v>2100</v>
      </c>
      <c r="K46" s="17" t="n">
        <f aca="false">SUMIFS(Bills!$F$2:$F$668,Bills!$D$2:$D$668,A46)</f>
        <v>15914.48</v>
      </c>
      <c r="L46" s="17" t="n">
        <v>11745.52</v>
      </c>
      <c r="M46" s="17" t="n">
        <f aca="false">K46+L46</f>
        <v>27660</v>
      </c>
      <c r="N46" s="17" t="n">
        <f aca="false">IF(D46="Complete",G46+J46,"")</f>
        <v>34100</v>
      </c>
      <c r="O46" s="19" t="n">
        <f aca="false">IF(D46="Complete",(N46-M46)/N46,"")</f>
        <v>0.188856304985337</v>
      </c>
      <c r="P46" s="17" t="n">
        <f aca="false">IF(D46="Complete",G46+I46,"")</f>
        <v>34100</v>
      </c>
      <c r="Q46" s="19" t="n">
        <f aca="false">IF(D46="Complete",(P46-M46)/P46,"")</f>
        <v>0.188856304985337</v>
      </c>
      <c r="R46" s="17" t="n">
        <f aca="false">I46-J46</f>
        <v>0</v>
      </c>
    </row>
    <row r="47" customFormat="false" ht="15" hidden="false" customHeight="false" outlineLevel="0" collapsed="false">
      <c r="A47" s="21" t="n">
        <v>1046</v>
      </c>
      <c r="B47" s="22" t="s">
        <v>142</v>
      </c>
      <c r="C47" s="22" t="s">
        <v>102</v>
      </c>
      <c r="D47" s="22" t="s">
        <v>91</v>
      </c>
      <c r="E47" s="23" t="n">
        <v>46080</v>
      </c>
      <c r="F47" s="23" t="n">
        <v>46261</v>
      </c>
      <c r="G47" s="17" t="n">
        <f aca="false">SUMIFS(Quotes!$D$2:$D$421,Quotes!$F$2:$F$421,A47,Quotes!$E$2:$E$421,"Accepted")</f>
        <v>231500</v>
      </c>
      <c r="H47" s="12" t="n">
        <f aca="false">COUNTIFS(Variations!$B$2:$B$161,A47)</f>
        <v>0</v>
      </c>
      <c r="I47" s="17" t="n">
        <f aca="false">SUMIFS(Variations!$F$2:$F$161,Variations!$B$2:$B$161,A47)</f>
        <v>0</v>
      </c>
      <c r="J47" s="17" t="n">
        <f aca="false">SUMIFS(Variations!$F$2:$F$161,Variations!$B$2:$B$161,A47,Variations!$I$2:$I$161,"Yes")</f>
        <v>0</v>
      </c>
      <c r="K47" s="17" t="n">
        <f aca="false">SUMIFS(Bills!$F$2:$F$668,Bills!$D$2:$D$668,A47)</f>
        <v>131755.43</v>
      </c>
      <c r="L47" s="17" t="n">
        <v>55147.57</v>
      </c>
      <c r="M47" s="17" t="n">
        <f aca="false">K47+L47</f>
        <v>186903</v>
      </c>
      <c r="N47" s="17" t="n">
        <f aca="false">IF(D47="Complete",G47+J47,"")</f>
        <v>231500</v>
      </c>
      <c r="O47" s="19" t="n">
        <f aca="false">IF(D47="Complete",(N47-M47)/N47,"")</f>
        <v>0.192643628509719</v>
      </c>
      <c r="P47" s="17" t="n">
        <f aca="false">IF(D47="Complete",G47+I47,"")</f>
        <v>231500</v>
      </c>
      <c r="Q47" s="19" t="n">
        <f aca="false">IF(D47="Complete",(P47-M47)/P47,"")</f>
        <v>0.192643628509719</v>
      </c>
      <c r="R47" s="17" t="n">
        <f aca="false">I47-J47</f>
        <v>0</v>
      </c>
    </row>
    <row r="48" customFormat="false" ht="15" hidden="false" customHeight="false" outlineLevel="0" collapsed="false">
      <c r="A48" s="21" t="n">
        <v>1047</v>
      </c>
      <c r="B48" s="22" t="s">
        <v>143</v>
      </c>
      <c r="C48" s="22" t="s">
        <v>95</v>
      </c>
      <c r="D48" s="22" t="s">
        <v>144</v>
      </c>
      <c r="E48" s="23" t="n">
        <v>46082</v>
      </c>
      <c r="F48" s="23"/>
      <c r="G48" s="17" t="n">
        <f aca="false">SUMIFS(Quotes!$D$2:$D$421,Quotes!$F$2:$F$421,A48,Quotes!$E$2:$E$421,"Accepted")</f>
        <v>354500</v>
      </c>
      <c r="H48" s="12" t="n">
        <f aca="false">COUNTIFS(Variations!$B$2:$B$161,A48)</f>
        <v>7</v>
      </c>
      <c r="I48" s="17" t="n">
        <f aca="false">SUMIFS(Variations!$F$2:$F$161,Variations!$B$2:$B$161,A48)</f>
        <v>95750</v>
      </c>
      <c r="J48" s="17" t="n">
        <f aca="false">SUMIFS(Variations!$F$2:$F$161,Variations!$B$2:$B$161,A48,Variations!$I$2:$I$161,"Yes")</f>
        <v>86100</v>
      </c>
      <c r="K48" s="17" t="n">
        <f aca="false">SUMIFS(Bills!$F$2:$F$668,Bills!$D$2:$D$668,A48)</f>
        <v>302920.34</v>
      </c>
      <c r="L48" s="17" t="n">
        <v>129822.66</v>
      </c>
      <c r="M48" s="17" t="n">
        <f aca="false">K48+L48</f>
        <v>432743</v>
      </c>
      <c r="N48" s="17" t="str">
        <f aca="false">IF(D48="Complete",G48+J48,"")</f>
        <v/>
      </c>
      <c r="O48" s="19" t="str">
        <f aca="false">IF(D48="Complete",(N48-M48)/N48,"")</f>
        <v/>
      </c>
      <c r="P48" s="17" t="str">
        <f aca="false">IF(D48="Complete",G48+I48,"")</f>
        <v/>
      </c>
      <c r="Q48" s="19" t="str">
        <f aca="false">IF(D48="Complete",(P48-M48)/P48,"")</f>
        <v/>
      </c>
      <c r="R48" s="17" t="n">
        <f aca="false">I48-J48</f>
        <v>9650</v>
      </c>
    </row>
    <row r="49" customFormat="false" ht="15" hidden="false" customHeight="false" outlineLevel="0" collapsed="false">
      <c r="A49" s="21" t="n">
        <v>1048</v>
      </c>
      <c r="B49" s="22" t="s">
        <v>145</v>
      </c>
      <c r="C49" s="22" t="s">
        <v>93</v>
      </c>
      <c r="D49" s="22" t="s">
        <v>91</v>
      </c>
      <c r="E49" s="23" t="n">
        <v>46087</v>
      </c>
      <c r="F49" s="23" t="n">
        <v>46148</v>
      </c>
      <c r="G49" s="17" t="n">
        <f aca="false">SUMIFS(Quotes!$D$2:$D$421,Quotes!$F$2:$F$421,A49,Quotes!$E$2:$E$421,"Accepted")</f>
        <v>45000</v>
      </c>
      <c r="H49" s="12" t="n">
        <f aca="false">COUNTIFS(Variations!$B$2:$B$161,A49)</f>
        <v>4</v>
      </c>
      <c r="I49" s="17" t="n">
        <f aca="false">SUMIFS(Variations!$F$2:$F$161,Variations!$B$2:$B$161,A49)</f>
        <v>4500</v>
      </c>
      <c r="J49" s="17" t="n">
        <f aca="false">SUMIFS(Variations!$F$2:$F$161,Variations!$B$2:$B$161,A49,Variations!$I$2:$I$161,"Yes")</f>
        <v>4500</v>
      </c>
      <c r="K49" s="17" t="n">
        <f aca="false">SUMIFS(Bills!$F$2:$F$668,Bills!$D$2:$D$668,A49)</f>
        <v>23861.63</v>
      </c>
      <c r="L49" s="17" t="n">
        <v>16886.37</v>
      </c>
      <c r="M49" s="17" t="n">
        <f aca="false">K49+L49</f>
        <v>40748</v>
      </c>
      <c r="N49" s="17" t="n">
        <f aca="false">IF(D49="Complete",G49+J49,"")</f>
        <v>49500</v>
      </c>
      <c r="O49" s="19" t="n">
        <f aca="false">IF(D49="Complete",(N49-M49)/N49,"")</f>
        <v>0.176808080808081</v>
      </c>
      <c r="P49" s="17" t="n">
        <f aca="false">IF(D49="Complete",G49+I49,"")</f>
        <v>49500</v>
      </c>
      <c r="Q49" s="19" t="n">
        <f aca="false">IF(D49="Complete",(P49-M49)/P49,"")</f>
        <v>0.176808080808081</v>
      </c>
      <c r="R49" s="17" t="n">
        <f aca="false">I49-J49</f>
        <v>0</v>
      </c>
    </row>
    <row r="50" customFormat="false" ht="15" hidden="false" customHeight="false" outlineLevel="0" collapsed="false">
      <c r="A50" s="21" t="n">
        <v>1049</v>
      </c>
      <c r="B50" s="22" t="s">
        <v>146</v>
      </c>
      <c r="C50" s="22" t="s">
        <v>115</v>
      </c>
      <c r="D50" s="22" t="s">
        <v>91</v>
      </c>
      <c r="E50" s="23" t="n">
        <v>46091</v>
      </c>
      <c r="F50" s="23" t="n">
        <v>46275</v>
      </c>
      <c r="G50" s="17" t="n">
        <f aca="false">SUMIFS(Quotes!$D$2:$D$421,Quotes!$F$2:$F$421,A50,Quotes!$E$2:$E$421,"Accepted")</f>
        <v>248500</v>
      </c>
      <c r="H50" s="12" t="n">
        <f aca="false">COUNTIFS(Variations!$B$2:$B$161,A50)</f>
        <v>5</v>
      </c>
      <c r="I50" s="17" t="n">
        <f aca="false">SUMIFS(Variations!$F$2:$F$161,Variations!$B$2:$B$161,A50)</f>
        <v>41500</v>
      </c>
      <c r="J50" s="17" t="n">
        <f aca="false">SUMIFS(Variations!$F$2:$F$161,Variations!$B$2:$B$161,A50,Variations!$I$2:$I$161,"Yes")</f>
        <v>36300</v>
      </c>
      <c r="K50" s="17" t="n">
        <f aca="false">SUMIFS(Bills!$F$2:$F$668,Bills!$D$2:$D$668,A50)</f>
        <v>162504.21</v>
      </c>
      <c r="L50" s="17" t="n">
        <v>70815.79</v>
      </c>
      <c r="M50" s="17" t="n">
        <f aca="false">K50+L50</f>
        <v>233320</v>
      </c>
      <c r="N50" s="17" t="n">
        <f aca="false">IF(D50="Complete",G50+J50,"")</f>
        <v>284800</v>
      </c>
      <c r="O50" s="19" t="n">
        <f aca="false">IF(D50="Complete",(N50-M50)/N50,"")</f>
        <v>0.180758426966292</v>
      </c>
      <c r="P50" s="17" t="n">
        <f aca="false">IF(D50="Complete",G50+I50,"")</f>
        <v>290000</v>
      </c>
      <c r="Q50" s="19" t="n">
        <f aca="false">IF(D50="Complete",(P50-M50)/P50,"")</f>
        <v>0.195448275862069</v>
      </c>
      <c r="R50" s="17" t="n">
        <f aca="false">I50-J50</f>
        <v>5200</v>
      </c>
    </row>
    <row r="51" customFormat="false" ht="15" hidden="false" customHeight="false" outlineLevel="0" collapsed="false">
      <c r="A51" s="21" t="n">
        <v>1050</v>
      </c>
      <c r="B51" s="22" t="s">
        <v>147</v>
      </c>
      <c r="C51" s="22" t="s">
        <v>90</v>
      </c>
      <c r="D51" s="22" t="s">
        <v>91</v>
      </c>
      <c r="E51" s="23" t="n">
        <v>46093</v>
      </c>
      <c r="F51" s="23" t="n">
        <v>46124</v>
      </c>
      <c r="G51" s="17" t="n">
        <f aca="false">SUMIFS(Quotes!$D$2:$D$421,Quotes!$F$2:$F$421,A51,Quotes!$E$2:$E$421,"Accepted")</f>
        <v>40000</v>
      </c>
      <c r="H51" s="12" t="n">
        <f aca="false">COUNTIFS(Variations!$B$2:$B$161,A51)</f>
        <v>0</v>
      </c>
      <c r="I51" s="17" t="n">
        <f aca="false">SUMIFS(Variations!$F$2:$F$161,Variations!$B$2:$B$161,A51)</f>
        <v>0</v>
      </c>
      <c r="J51" s="17" t="n">
        <f aca="false">SUMIFS(Variations!$F$2:$F$161,Variations!$B$2:$B$161,A51,Variations!$I$2:$I$161,"Yes")</f>
        <v>0</v>
      </c>
      <c r="K51" s="17" t="n">
        <f aca="false">SUMIFS(Bills!$F$2:$F$668,Bills!$D$2:$D$668,A51)</f>
        <v>25370.91</v>
      </c>
      <c r="L51" s="17" t="n">
        <v>6030.09</v>
      </c>
      <c r="M51" s="17" t="n">
        <f aca="false">K51+L51</f>
        <v>31401</v>
      </c>
      <c r="N51" s="17" t="n">
        <f aca="false">IF(D51="Complete",G51+J51,"")</f>
        <v>40000</v>
      </c>
      <c r="O51" s="19" t="n">
        <f aca="false">IF(D51="Complete",(N51-M51)/N51,"")</f>
        <v>0.214975</v>
      </c>
      <c r="P51" s="17" t="n">
        <f aca="false">IF(D51="Complete",G51+I51,"")</f>
        <v>40000</v>
      </c>
      <c r="Q51" s="19" t="n">
        <f aca="false">IF(D51="Complete",(P51-M51)/P51,"")</f>
        <v>0.214975</v>
      </c>
      <c r="R51" s="17" t="n">
        <f aca="false">I51-J51</f>
        <v>0</v>
      </c>
    </row>
    <row r="52" customFormat="false" ht="15" hidden="false" customHeight="false" outlineLevel="0" collapsed="false">
      <c r="A52" s="21" t="n">
        <v>1051</v>
      </c>
      <c r="B52" s="22" t="s">
        <v>148</v>
      </c>
      <c r="C52" s="22" t="s">
        <v>99</v>
      </c>
      <c r="D52" s="22" t="s">
        <v>91</v>
      </c>
      <c r="E52" s="23" t="n">
        <v>46102</v>
      </c>
      <c r="F52" s="23" t="n">
        <v>46163</v>
      </c>
      <c r="G52" s="17" t="n">
        <f aca="false">SUMIFS(Quotes!$D$2:$D$421,Quotes!$F$2:$F$421,A52,Quotes!$E$2:$E$421,"Accepted")</f>
        <v>48500</v>
      </c>
      <c r="H52" s="12" t="n">
        <f aca="false">COUNTIFS(Variations!$B$2:$B$161,A52)</f>
        <v>3</v>
      </c>
      <c r="I52" s="17" t="n">
        <f aca="false">SUMIFS(Variations!$F$2:$F$161,Variations!$B$2:$B$161,A52)</f>
        <v>4350</v>
      </c>
      <c r="J52" s="17" t="n">
        <f aca="false">SUMIFS(Variations!$F$2:$F$161,Variations!$B$2:$B$161,A52,Variations!$I$2:$I$161,"Yes")</f>
        <v>2200</v>
      </c>
      <c r="K52" s="17" t="n">
        <f aca="false">SUMIFS(Bills!$F$2:$F$668,Bills!$D$2:$D$668,A52)</f>
        <v>41945.46</v>
      </c>
      <c r="L52" s="17" t="n">
        <v>17976.54</v>
      </c>
      <c r="M52" s="17" t="n">
        <f aca="false">K52+L52</f>
        <v>59922</v>
      </c>
      <c r="N52" s="17" t="n">
        <f aca="false">IF(D52="Complete",G52+J52,"")</f>
        <v>50700</v>
      </c>
      <c r="O52" s="19" t="n">
        <f aca="false">IF(D52="Complete",(N52-M52)/N52,"")</f>
        <v>-0.18189349112426</v>
      </c>
      <c r="P52" s="17" t="n">
        <f aca="false">IF(D52="Complete",G52+I52,"")</f>
        <v>52850</v>
      </c>
      <c r="Q52" s="19" t="n">
        <f aca="false">IF(D52="Complete",(P52-M52)/P52,"")</f>
        <v>-0.133812677388836</v>
      </c>
      <c r="R52" s="17" t="n">
        <f aca="false">I52-J52</f>
        <v>2150</v>
      </c>
    </row>
    <row r="53" customFormat="false" ht="15" hidden="false" customHeight="false" outlineLevel="0" collapsed="false">
      <c r="A53" s="21" t="n">
        <v>1052</v>
      </c>
      <c r="B53" s="22" t="s">
        <v>149</v>
      </c>
      <c r="C53" s="22" t="s">
        <v>93</v>
      </c>
      <c r="D53" s="22" t="s">
        <v>91</v>
      </c>
      <c r="E53" s="23" t="n">
        <v>46104</v>
      </c>
      <c r="F53" s="23" t="n">
        <v>46196</v>
      </c>
      <c r="G53" s="17" t="n">
        <f aca="false">SUMIFS(Quotes!$D$2:$D$421,Quotes!$F$2:$F$421,A53,Quotes!$E$2:$E$421,"Accepted")</f>
        <v>85000</v>
      </c>
      <c r="H53" s="12" t="n">
        <f aca="false">COUNTIFS(Variations!$B$2:$B$161,A53)</f>
        <v>2</v>
      </c>
      <c r="I53" s="17" t="n">
        <f aca="false">SUMIFS(Variations!$F$2:$F$161,Variations!$B$2:$B$161,A53)</f>
        <v>5650</v>
      </c>
      <c r="J53" s="17" t="n">
        <f aca="false">SUMIFS(Variations!$F$2:$F$161,Variations!$B$2:$B$161,A53,Variations!$I$2:$I$161,"Yes")</f>
        <v>700</v>
      </c>
      <c r="K53" s="17" t="n">
        <f aca="false">SUMIFS(Bills!$F$2:$F$668,Bills!$D$2:$D$668,A53)</f>
        <v>62305.79</v>
      </c>
      <c r="L53" s="17" t="n">
        <v>26702.21</v>
      </c>
      <c r="M53" s="17" t="n">
        <f aca="false">K53+L53</f>
        <v>89008</v>
      </c>
      <c r="N53" s="17" t="n">
        <f aca="false">IF(D53="Complete",G53+J53,"")</f>
        <v>85700</v>
      </c>
      <c r="O53" s="19" t="n">
        <f aca="false">IF(D53="Complete",(N53-M53)/N53,"")</f>
        <v>-0.0385997666277713</v>
      </c>
      <c r="P53" s="17" t="n">
        <f aca="false">IF(D53="Complete",G53+I53,"")</f>
        <v>90650</v>
      </c>
      <c r="Q53" s="19" t="n">
        <f aca="false">IF(D53="Complete",(P53-M53)/P53,"")</f>
        <v>0.0181136238279095</v>
      </c>
      <c r="R53" s="17" t="n">
        <f aca="false">I53-J53</f>
        <v>4950</v>
      </c>
    </row>
    <row r="54" customFormat="false" ht="15" hidden="false" customHeight="false" outlineLevel="0" collapsed="false">
      <c r="A54" s="21" t="n">
        <v>1053</v>
      </c>
      <c r="B54" s="22" t="s">
        <v>150</v>
      </c>
      <c r="C54" s="22" t="s">
        <v>93</v>
      </c>
      <c r="D54" s="22" t="s">
        <v>91</v>
      </c>
      <c r="E54" s="23" t="n">
        <v>46105</v>
      </c>
      <c r="F54" s="23" t="n">
        <v>46197</v>
      </c>
      <c r="G54" s="17" t="n">
        <f aca="false">SUMIFS(Quotes!$D$2:$D$421,Quotes!$F$2:$F$421,A54,Quotes!$E$2:$E$421,"Accepted")</f>
        <v>62500</v>
      </c>
      <c r="H54" s="12" t="n">
        <f aca="false">COUNTIFS(Variations!$B$2:$B$161,A54)</f>
        <v>0</v>
      </c>
      <c r="I54" s="17" t="n">
        <f aca="false">SUMIFS(Variations!$F$2:$F$161,Variations!$B$2:$B$161,A54)</f>
        <v>0</v>
      </c>
      <c r="J54" s="17" t="n">
        <f aca="false">SUMIFS(Variations!$F$2:$F$161,Variations!$B$2:$B$161,A54,Variations!$I$2:$I$161,"Yes")</f>
        <v>0</v>
      </c>
      <c r="K54" s="17" t="n">
        <f aca="false">SUMIFS(Bills!$F$2:$F$668,Bills!$D$2:$D$668,A54)</f>
        <v>65154.46</v>
      </c>
      <c r="L54" s="17" t="n">
        <v>27922.54</v>
      </c>
      <c r="M54" s="17" t="n">
        <f aca="false">K54+L54</f>
        <v>93077</v>
      </c>
      <c r="N54" s="17" t="n">
        <f aca="false">IF(D54="Complete",G54+J54,"")</f>
        <v>62500</v>
      </c>
      <c r="O54" s="19" t="n">
        <f aca="false">IF(D54="Complete",(N54-M54)/N54,"")</f>
        <v>-0.489232</v>
      </c>
      <c r="P54" s="17" t="n">
        <f aca="false">IF(D54="Complete",G54+I54,"")</f>
        <v>62500</v>
      </c>
      <c r="Q54" s="19" t="n">
        <f aca="false">IF(D54="Complete",(P54-M54)/P54,"")</f>
        <v>-0.489232</v>
      </c>
      <c r="R54" s="17" t="n">
        <f aca="false">I54-J54</f>
        <v>0</v>
      </c>
    </row>
    <row r="55" customFormat="false" ht="15" hidden="false" customHeight="false" outlineLevel="0" collapsed="false">
      <c r="A55" s="21" t="n">
        <v>1054</v>
      </c>
      <c r="B55" s="22" t="s">
        <v>151</v>
      </c>
      <c r="C55" s="22" t="s">
        <v>90</v>
      </c>
      <c r="D55" s="22" t="s">
        <v>91</v>
      </c>
      <c r="E55" s="23" t="n">
        <v>46105</v>
      </c>
      <c r="F55" s="23" t="n">
        <v>46166</v>
      </c>
      <c r="G55" s="17" t="n">
        <f aca="false">SUMIFS(Quotes!$D$2:$D$421,Quotes!$F$2:$F$421,A55,Quotes!$E$2:$E$421,"Accepted")</f>
        <v>24500</v>
      </c>
      <c r="H55" s="12" t="n">
        <f aca="false">COUNTIFS(Variations!$B$2:$B$161,A55)</f>
        <v>0</v>
      </c>
      <c r="I55" s="17" t="n">
        <f aca="false">SUMIFS(Variations!$F$2:$F$161,Variations!$B$2:$B$161,A55)</f>
        <v>0</v>
      </c>
      <c r="J55" s="17" t="n">
        <f aca="false">SUMIFS(Variations!$F$2:$F$161,Variations!$B$2:$B$161,A55,Variations!$I$2:$I$161,"Yes")</f>
        <v>0</v>
      </c>
      <c r="K55" s="17" t="n">
        <f aca="false">SUMIFS(Bills!$F$2:$F$668,Bills!$D$2:$D$668,A55)</f>
        <v>11279.94</v>
      </c>
      <c r="L55" s="17" t="n">
        <v>7992.06</v>
      </c>
      <c r="M55" s="17" t="n">
        <f aca="false">K55+L55</f>
        <v>19272</v>
      </c>
      <c r="N55" s="17" t="n">
        <f aca="false">IF(D55="Complete",G55+J55,"")</f>
        <v>24500</v>
      </c>
      <c r="O55" s="19" t="n">
        <f aca="false">IF(D55="Complete",(N55-M55)/N55,"")</f>
        <v>0.213387755102041</v>
      </c>
      <c r="P55" s="17" t="n">
        <f aca="false">IF(D55="Complete",G55+I55,"")</f>
        <v>24500</v>
      </c>
      <c r="Q55" s="19" t="n">
        <f aca="false">IF(D55="Complete",(P55-M55)/P55,"")</f>
        <v>0.213387755102041</v>
      </c>
      <c r="R55" s="17" t="n">
        <f aca="false">I55-J55</f>
        <v>0</v>
      </c>
    </row>
    <row r="56" customFormat="false" ht="15" hidden="false" customHeight="false" outlineLevel="0" collapsed="false">
      <c r="A56" s="21" t="n">
        <v>1055</v>
      </c>
      <c r="B56" s="22" t="s">
        <v>152</v>
      </c>
      <c r="C56" s="22" t="s">
        <v>99</v>
      </c>
      <c r="D56" s="22" t="s">
        <v>91</v>
      </c>
      <c r="E56" s="23" t="n">
        <v>46105</v>
      </c>
      <c r="F56" s="23" t="n">
        <v>46166</v>
      </c>
      <c r="G56" s="17" t="n">
        <f aca="false">SUMIFS(Quotes!$D$2:$D$421,Quotes!$F$2:$F$421,A56,Quotes!$E$2:$E$421,"Accepted")</f>
        <v>47000</v>
      </c>
      <c r="H56" s="12" t="n">
        <f aca="false">COUNTIFS(Variations!$B$2:$B$161,A56)</f>
        <v>1</v>
      </c>
      <c r="I56" s="17" t="n">
        <f aca="false">SUMIFS(Variations!$F$2:$F$161,Variations!$B$2:$B$161,A56)</f>
        <v>600</v>
      </c>
      <c r="J56" s="17" t="n">
        <f aca="false">SUMIFS(Variations!$F$2:$F$161,Variations!$B$2:$B$161,A56,Variations!$I$2:$I$161,"Yes")</f>
        <v>600</v>
      </c>
      <c r="K56" s="17" t="n">
        <f aca="false">SUMIFS(Bills!$F$2:$F$668,Bills!$D$2:$D$668,A56)</f>
        <v>20677.51</v>
      </c>
      <c r="L56" s="17" t="n">
        <v>14879.49</v>
      </c>
      <c r="M56" s="17" t="n">
        <f aca="false">K56+L56</f>
        <v>35557</v>
      </c>
      <c r="N56" s="17" t="n">
        <f aca="false">IF(D56="Complete",G56+J56,"")</f>
        <v>47600</v>
      </c>
      <c r="O56" s="19" t="n">
        <f aca="false">IF(D56="Complete",(N56-M56)/N56,"")</f>
        <v>0.253004201680672</v>
      </c>
      <c r="P56" s="17" t="n">
        <f aca="false">IF(D56="Complete",G56+I56,"")</f>
        <v>47600</v>
      </c>
      <c r="Q56" s="19" t="n">
        <f aca="false">IF(D56="Complete",(P56-M56)/P56,"")</f>
        <v>0.253004201680672</v>
      </c>
      <c r="R56" s="17" t="n">
        <f aca="false">I56-J56</f>
        <v>0</v>
      </c>
    </row>
    <row r="57" customFormat="false" ht="15" hidden="false" customHeight="false" outlineLevel="0" collapsed="false">
      <c r="A57" s="21" t="n">
        <v>1056</v>
      </c>
      <c r="B57" s="22" t="s">
        <v>153</v>
      </c>
      <c r="C57" s="22" t="s">
        <v>93</v>
      </c>
      <c r="D57" s="22" t="s">
        <v>91</v>
      </c>
      <c r="E57" s="23" t="n">
        <v>46107</v>
      </c>
      <c r="F57" s="23" t="n">
        <v>46168</v>
      </c>
      <c r="G57" s="17" t="n">
        <f aca="false">SUMIFS(Quotes!$D$2:$D$421,Quotes!$F$2:$F$421,A57,Quotes!$E$2:$E$421,"Accepted")</f>
        <v>60500</v>
      </c>
      <c r="H57" s="12" t="n">
        <f aca="false">COUNTIFS(Variations!$B$2:$B$161,A57)</f>
        <v>0</v>
      </c>
      <c r="I57" s="17" t="n">
        <f aca="false">SUMIFS(Variations!$F$2:$F$161,Variations!$B$2:$B$161,A57)</f>
        <v>0</v>
      </c>
      <c r="J57" s="17" t="n">
        <f aca="false">SUMIFS(Variations!$F$2:$F$161,Variations!$B$2:$B$161,A57,Variations!$I$2:$I$161,"Yes")</f>
        <v>0</v>
      </c>
      <c r="K57" s="17" t="n">
        <f aca="false">SUMIFS(Bills!$F$2:$F$668,Bills!$D$2:$D$668,A57)</f>
        <v>28542.41</v>
      </c>
      <c r="L57" s="17" t="n">
        <v>21050.59</v>
      </c>
      <c r="M57" s="17" t="n">
        <f aca="false">K57+L57</f>
        <v>49593</v>
      </c>
      <c r="N57" s="17" t="n">
        <f aca="false">IF(D57="Complete",G57+J57,"")</f>
        <v>60500</v>
      </c>
      <c r="O57" s="19" t="n">
        <f aca="false">IF(D57="Complete",(N57-M57)/N57,"")</f>
        <v>0.180280991735537</v>
      </c>
      <c r="P57" s="17" t="n">
        <f aca="false">IF(D57="Complete",G57+I57,"")</f>
        <v>60500</v>
      </c>
      <c r="Q57" s="19" t="n">
        <f aca="false">IF(D57="Complete",(P57-M57)/P57,"")</f>
        <v>0.180280991735537</v>
      </c>
      <c r="R57" s="17" t="n">
        <f aca="false">I57-J57</f>
        <v>0</v>
      </c>
    </row>
    <row r="58" customFormat="false" ht="15" hidden="false" customHeight="false" outlineLevel="0" collapsed="false">
      <c r="A58" s="21" t="n">
        <v>1057</v>
      </c>
      <c r="B58" s="22" t="s">
        <v>154</v>
      </c>
      <c r="C58" s="22" t="s">
        <v>115</v>
      </c>
      <c r="D58" s="22" t="s">
        <v>91</v>
      </c>
      <c r="E58" s="23" t="n">
        <v>46107</v>
      </c>
      <c r="F58" s="23" t="n">
        <v>46260</v>
      </c>
      <c r="G58" s="17" t="n">
        <f aca="false">SUMIFS(Quotes!$D$2:$D$421,Quotes!$F$2:$F$421,A58,Quotes!$E$2:$E$421,"Accepted")</f>
        <v>183000</v>
      </c>
      <c r="H58" s="12" t="n">
        <f aca="false">COUNTIFS(Variations!$B$2:$B$161,A58)</f>
        <v>5</v>
      </c>
      <c r="I58" s="17" t="n">
        <f aca="false">SUMIFS(Variations!$F$2:$F$161,Variations!$B$2:$B$161,A58)</f>
        <v>31700</v>
      </c>
      <c r="J58" s="17" t="n">
        <f aca="false">SUMIFS(Variations!$F$2:$F$161,Variations!$B$2:$B$161,A58,Variations!$I$2:$I$161,"Yes")</f>
        <v>10550</v>
      </c>
      <c r="K58" s="17" t="n">
        <f aca="false">SUMIFS(Bills!$F$2:$F$668,Bills!$D$2:$D$668,A58)</f>
        <v>188891.37</v>
      </c>
      <c r="L58" s="17" t="n">
        <v>80952.63</v>
      </c>
      <c r="M58" s="17" t="n">
        <f aca="false">K58+L58</f>
        <v>269844</v>
      </c>
      <c r="N58" s="17" t="n">
        <f aca="false">IF(D58="Complete",G58+J58,"")</f>
        <v>193550</v>
      </c>
      <c r="O58" s="19" t="n">
        <f aca="false">IF(D58="Complete",(N58-M58)/N58,"")</f>
        <v>-0.394182381813485</v>
      </c>
      <c r="P58" s="17" t="n">
        <f aca="false">IF(D58="Complete",G58+I58,"")</f>
        <v>214700</v>
      </c>
      <c r="Q58" s="19" t="n">
        <f aca="false">IF(D58="Complete",(P58-M58)/P58,"")</f>
        <v>-0.256842105263158</v>
      </c>
      <c r="R58" s="17" t="n">
        <f aca="false">I58-J58</f>
        <v>21150</v>
      </c>
    </row>
    <row r="59" customFormat="false" ht="15" hidden="false" customHeight="false" outlineLevel="0" collapsed="false">
      <c r="A59" s="21" t="n">
        <v>1058</v>
      </c>
      <c r="B59" s="22" t="s">
        <v>155</v>
      </c>
      <c r="C59" s="22" t="s">
        <v>93</v>
      </c>
      <c r="D59" s="22" t="s">
        <v>91</v>
      </c>
      <c r="E59" s="23" t="n">
        <v>46108</v>
      </c>
      <c r="F59" s="23" t="n">
        <v>46200</v>
      </c>
      <c r="G59" s="17" t="n">
        <f aca="false">SUMIFS(Quotes!$D$2:$D$421,Quotes!$F$2:$F$421,A59,Quotes!$E$2:$E$421,"Accepted")</f>
        <v>59000</v>
      </c>
      <c r="H59" s="12" t="n">
        <f aca="false">COUNTIFS(Variations!$B$2:$B$161,A59)</f>
        <v>1</v>
      </c>
      <c r="I59" s="17" t="n">
        <f aca="false">SUMIFS(Variations!$F$2:$F$161,Variations!$B$2:$B$161,A59)</f>
        <v>600</v>
      </c>
      <c r="J59" s="17" t="n">
        <f aca="false">SUMIFS(Variations!$F$2:$F$161,Variations!$B$2:$B$161,A59,Variations!$I$2:$I$161,"Yes")</f>
        <v>600</v>
      </c>
      <c r="K59" s="17" t="n">
        <f aca="false">SUMIFS(Bills!$F$2:$F$668,Bills!$D$2:$D$668,A59)</f>
        <v>27269.39</v>
      </c>
      <c r="L59" s="17" t="n">
        <v>19914.61</v>
      </c>
      <c r="M59" s="17" t="n">
        <f aca="false">K59+L59</f>
        <v>47184</v>
      </c>
      <c r="N59" s="17" t="n">
        <f aca="false">IF(D59="Complete",G59+J59,"")</f>
        <v>59600</v>
      </c>
      <c r="O59" s="19" t="n">
        <f aca="false">IF(D59="Complete",(N59-M59)/N59,"")</f>
        <v>0.208322147651007</v>
      </c>
      <c r="P59" s="17" t="n">
        <f aca="false">IF(D59="Complete",G59+I59,"")</f>
        <v>59600</v>
      </c>
      <c r="Q59" s="19" t="n">
        <f aca="false">IF(D59="Complete",(P59-M59)/P59,"")</f>
        <v>0.208322147651007</v>
      </c>
      <c r="R59" s="17" t="n">
        <f aca="false">I59-J59</f>
        <v>0</v>
      </c>
    </row>
    <row r="60" customFormat="false" ht="15" hidden="false" customHeight="false" outlineLevel="0" collapsed="false">
      <c r="A60" s="21" t="n">
        <v>1059</v>
      </c>
      <c r="B60" s="22" t="s">
        <v>156</v>
      </c>
      <c r="C60" s="22" t="s">
        <v>99</v>
      </c>
      <c r="D60" s="22" t="s">
        <v>91</v>
      </c>
      <c r="E60" s="23" t="n">
        <v>46110</v>
      </c>
      <c r="F60" s="23" t="n">
        <v>46170</v>
      </c>
      <c r="G60" s="17" t="n">
        <f aca="false">SUMIFS(Quotes!$D$2:$D$421,Quotes!$F$2:$F$421,A60,Quotes!$E$2:$E$421,"Accepted")</f>
        <v>28500</v>
      </c>
      <c r="H60" s="12" t="n">
        <f aca="false">COUNTIFS(Variations!$B$2:$B$161,A60)</f>
        <v>2</v>
      </c>
      <c r="I60" s="17" t="n">
        <f aca="false">SUMIFS(Variations!$F$2:$F$161,Variations!$B$2:$B$161,A60)</f>
        <v>2450</v>
      </c>
      <c r="J60" s="17" t="n">
        <f aca="false">SUMIFS(Variations!$F$2:$F$161,Variations!$B$2:$B$161,A60,Variations!$I$2:$I$161,"Yes")</f>
        <v>1200</v>
      </c>
      <c r="K60" s="17" t="n">
        <f aca="false">SUMIFS(Bills!$F$2:$F$668,Bills!$D$2:$D$668,A60)</f>
        <v>15293.95</v>
      </c>
      <c r="L60" s="17" t="n">
        <v>9714.05</v>
      </c>
      <c r="M60" s="17" t="n">
        <f aca="false">K60+L60</f>
        <v>25008</v>
      </c>
      <c r="N60" s="17" t="n">
        <f aca="false">IF(D60="Complete",G60+J60,"")</f>
        <v>29700</v>
      </c>
      <c r="O60" s="19" t="n">
        <f aca="false">IF(D60="Complete",(N60-M60)/N60,"")</f>
        <v>0.157979797979798</v>
      </c>
      <c r="P60" s="17" t="n">
        <f aca="false">IF(D60="Complete",G60+I60,"")</f>
        <v>30950</v>
      </c>
      <c r="Q60" s="19" t="n">
        <f aca="false">IF(D60="Complete",(P60-M60)/P60,"")</f>
        <v>0.191987075928918</v>
      </c>
      <c r="R60" s="17" t="n">
        <f aca="false">I60-J60</f>
        <v>1250</v>
      </c>
    </row>
    <row r="61" customFormat="false" ht="15" hidden="false" customHeight="false" outlineLevel="0" collapsed="false">
      <c r="A61" s="21" t="n">
        <v>1060</v>
      </c>
      <c r="B61" s="22" t="s">
        <v>157</v>
      </c>
      <c r="C61" s="22" t="s">
        <v>93</v>
      </c>
      <c r="D61" s="22" t="s">
        <v>91</v>
      </c>
      <c r="E61" s="23" t="n">
        <v>46114</v>
      </c>
      <c r="F61" s="23" t="n">
        <v>46205</v>
      </c>
      <c r="G61" s="17" t="n">
        <f aca="false">SUMIFS(Quotes!$D$2:$D$421,Quotes!$F$2:$F$421,A61,Quotes!$E$2:$E$421,"Accepted")</f>
        <v>54000</v>
      </c>
      <c r="H61" s="12" t="n">
        <f aca="false">COUNTIFS(Variations!$B$2:$B$161,A61)</f>
        <v>0</v>
      </c>
      <c r="I61" s="17" t="n">
        <f aca="false">SUMIFS(Variations!$F$2:$F$161,Variations!$B$2:$B$161,A61)</f>
        <v>0</v>
      </c>
      <c r="J61" s="17" t="n">
        <f aca="false">SUMIFS(Variations!$F$2:$F$161,Variations!$B$2:$B$161,A61,Variations!$I$2:$I$161,"Yes")</f>
        <v>0</v>
      </c>
      <c r="K61" s="17" t="n">
        <f aca="false">SUMIFS(Bills!$F$2:$F$668,Bills!$D$2:$D$668,A61)</f>
        <v>26692.7</v>
      </c>
      <c r="L61" s="17" t="n">
        <v>17864.3</v>
      </c>
      <c r="M61" s="17" t="n">
        <f aca="false">K61+L61</f>
        <v>44557</v>
      </c>
      <c r="N61" s="17" t="n">
        <f aca="false">IF(D61="Complete",G61+J61,"")</f>
        <v>54000</v>
      </c>
      <c r="O61" s="19" t="n">
        <f aca="false">IF(D61="Complete",(N61-M61)/N61,"")</f>
        <v>0.17487037037037</v>
      </c>
      <c r="P61" s="17" t="n">
        <f aca="false">IF(D61="Complete",G61+I61,"")</f>
        <v>54000</v>
      </c>
      <c r="Q61" s="19" t="n">
        <f aca="false">IF(D61="Complete",(P61-M61)/P61,"")</f>
        <v>0.17487037037037</v>
      </c>
      <c r="R61" s="17" t="n">
        <f aca="false">I61-J61</f>
        <v>0</v>
      </c>
    </row>
    <row r="62" customFormat="false" ht="15" hidden="false" customHeight="false" outlineLevel="0" collapsed="false">
      <c r="A62" s="21" t="n">
        <v>1061</v>
      </c>
      <c r="B62" s="22" t="s">
        <v>158</v>
      </c>
      <c r="C62" s="22" t="s">
        <v>99</v>
      </c>
      <c r="D62" s="22" t="s">
        <v>91</v>
      </c>
      <c r="E62" s="23" t="n">
        <v>46123</v>
      </c>
      <c r="F62" s="23" t="n">
        <v>46153</v>
      </c>
      <c r="G62" s="17" t="n">
        <f aca="false">SUMIFS(Quotes!$D$2:$D$421,Quotes!$F$2:$F$421,A62,Quotes!$E$2:$E$421,"Accepted")</f>
        <v>48000</v>
      </c>
      <c r="H62" s="12" t="n">
        <f aca="false">COUNTIFS(Variations!$B$2:$B$161,A62)</f>
        <v>0</v>
      </c>
      <c r="I62" s="17" t="n">
        <f aca="false">SUMIFS(Variations!$F$2:$F$161,Variations!$B$2:$B$161,A62)</f>
        <v>0</v>
      </c>
      <c r="J62" s="17" t="n">
        <f aca="false">SUMIFS(Variations!$F$2:$F$161,Variations!$B$2:$B$161,A62,Variations!$I$2:$I$161,"Yes")</f>
        <v>0</v>
      </c>
      <c r="K62" s="17" t="n">
        <f aca="false">SUMIFS(Bills!$F$2:$F$668,Bills!$D$2:$D$668,A62)</f>
        <v>24151.89</v>
      </c>
      <c r="L62" s="17" t="n">
        <v>13708.11</v>
      </c>
      <c r="M62" s="17" t="n">
        <f aca="false">K62+L62</f>
        <v>37860</v>
      </c>
      <c r="N62" s="17" t="n">
        <f aca="false">IF(D62="Complete",G62+J62,"")</f>
        <v>48000</v>
      </c>
      <c r="O62" s="19" t="n">
        <f aca="false">IF(D62="Complete",(N62-M62)/N62,"")</f>
        <v>0.21125</v>
      </c>
      <c r="P62" s="17" t="n">
        <f aca="false">IF(D62="Complete",G62+I62,"")</f>
        <v>48000</v>
      </c>
      <c r="Q62" s="19" t="n">
        <f aca="false">IF(D62="Complete",(P62-M62)/P62,"")</f>
        <v>0.21125</v>
      </c>
      <c r="R62" s="17" t="n">
        <f aca="false">I62-J62</f>
        <v>0</v>
      </c>
    </row>
    <row r="63" customFormat="false" ht="15" hidden="false" customHeight="false" outlineLevel="0" collapsed="false">
      <c r="A63" s="21" t="n">
        <v>1062</v>
      </c>
      <c r="B63" s="22" t="s">
        <v>159</v>
      </c>
      <c r="C63" s="22" t="s">
        <v>99</v>
      </c>
      <c r="D63" s="22" t="s">
        <v>91</v>
      </c>
      <c r="E63" s="23" t="n">
        <v>46124</v>
      </c>
      <c r="F63" s="23" t="n">
        <v>46185</v>
      </c>
      <c r="G63" s="17" t="n">
        <f aca="false">SUMIFS(Quotes!$D$2:$D$421,Quotes!$F$2:$F$421,A63,Quotes!$E$2:$E$421,"Accepted")</f>
        <v>42000</v>
      </c>
      <c r="H63" s="12" t="n">
        <f aca="false">COUNTIFS(Variations!$B$2:$B$161,A63)</f>
        <v>1</v>
      </c>
      <c r="I63" s="17" t="n">
        <f aca="false">SUMIFS(Variations!$F$2:$F$161,Variations!$B$2:$B$161,A63)</f>
        <v>900</v>
      </c>
      <c r="J63" s="17" t="n">
        <f aca="false">SUMIFS(Variations!$F$2:$F$161,Variations!$B$2:$B$161,A63,Variations!$I$2:$I$161,"Yes")</f>
        <v>900</v>
      </c>
      <c r="K63" s="17" t="n">
        <f aca="false">SUMIFS(Bills!$F$2:$F$668,Bills!$D$2:$D$668,A63)</f>
        <v>19674.59</v>
      </c>
      <c r="L63" s="17" t="n">
        <v>12888.41</v>
      </c>
      <c r="M63" s="17" t="n">
        <f aca="false">K63+L63</f>
        <v>32563</v>
      </c>
      <c r="N63" s="17" t="n">
        <f aca="false">IF(D63="Complete",G63+J63,"")</f>
        <v>42900</v>
      </c>
      <c r="O63" s="19" t="n">
        <f aca="false">IF(D63="Complete",(N63-M63)/N63,"")</f>
        <v>0.240955710955711</v>
      </c>
      <c r="P63" s="17" t="n">
        <f aca="false">IF(D63="Complete",G63+I63,"")</f>
        <v>42900</v>
      </c>
      <c r="Q63" s="19" t="n">
        <f aca="false">IF(D63="Complete",(P63-M63)/P63,"")</f>
        <v>0.240955710955711</v>
      </c>
      <c r="R63" s="17" t="n">
        <f aca="false">I63-J63</f>
        <v>0</v>
      </c>
    </row>
    <row r="64" customFormat="false" ht="15" hidden="false" customHeight="false" outlineLevel="0" collapsed="false">
      <c r="A64" s="21" t="n">
        <v>1063</v>
      </c>
      <c r="B64" s="22" t="s">
        <v>160</v>
      </c>
      <c r="C64" s="22" t="s">
        <v>115</v>
      </c>
      <c r="D64" s="22" t="s">
        <v>144</v>
      </c>
      <c r="E64" s="23" t="n">
        <v>46126</v>
      </c>
      <c r="F64" s="23"/>
      <c r="G64" s="17" t="n">
        <f aca="false">SUMIFS(Quotes!$D$2:$D$421,Quotes!$F$2:$F$421,A64,Quotes!$E$2:$E$421,"Accepted")</f>
        <v>188500</v>
      </c>
      <c r="H64" s="12" t="n">
        <f aca="false">COUNTIFS(Variations!$B$2:$B$161,A64)</f>
        <v>4</v>
      </c>
      <c r="I64" s="17" t="n">
        <f aca="false">SUMIFS(Variations!$F$2:$F$161,Variations!$B$2:$B$161,A64)</f>
        <v>27400</v>
      </c>
      <c r="J64" s="17" t="n">
        <f aca="false">SUMIFS(Variations!$F$2:$F$161,Variations!$B$2:$B$161,A64,Variations!$I$2:$I$161,"Yes")</f>
        <v>27400</v>
      </c>
      <c r="K64" s="17" t="n">
        <f aca="false">SUMIFS(Bills!$F$2:$F$668,Bills!$D$2:$D$668,A64)</f>
        <v>102756.55</v>
      </c>
      <c r="L64" s="17" t="n">
        <v>39863.45</v>
      </c>
      <c r="M64" s="17" t="n">
        <f aca="false">K64+L64</f>
        <v>142620</v>
      </c>
      <c r="N64" s="17" t="str">
        <f aca="false">IF(D64="Complete",G64+J64,"")</f>
        <v/>
      </c>
      <c r="O64" s="19" t="str">
        <f aca="false">IF(D64="Complete",(N64-M64)/N64,"")</f>
        <v/>
      </c>
      <c r="P64" s="17" t="str">
        <f aca="false">IF(D64="Complete",G64+I64,"")</f>
        <v/>
      </c>
      <c r="Q64" s="19" t="str">
        <f aca="false">IF(D64="Complete",(P64-M64)/P64,"")</f>
        <v/>
      </c>
      <c r="R64" s="17" t="n">
        <f aca="false">I64-J64</f>
        <v>0</v>
      </c>
    </row>
    <row r="65" customFormat="false" ht="15" hidden="false" customHeight="false" outlineLevel="0" collapsed="false">
      <c r="A65" s="21" t="n">
        <v>1064</v>
      </c>
      <c r="B65" s="22" t="s">
        <v>161</v>
      </c>
      <c r="C65" s="22" t="s">
        <v>99</v>
      </c>
      <c r="D65" s="22" t="s">
        <v>91</v>
      </c>
      <c r="E65" s="23" t="n">
        <v>46141</v>
      </c>
      <c r="F65" s="23" t="n">
        <v>46170</v>
      </c>
      <c r="G65" s="17" t="n">
        <f aca="false">SUMIFS(Quotes!$D$2:$D$421,Quotes!$F$2:$F$421,A65,Quotes!$E$2:$E$421,"Accepted")</f>
        <v>24000</v>
      </c>
      <c r="H65" s="12" t="n">
        <f aca="false">COUNTIFS(Variations!$B$2:$B$161,A65)</f>
        <v>2</v>
      </c>
      <c r="I65" s="17" t="n">
        <f aca="false">SUMIFS(Variations!$F$2:$F$161,Variations!$B$2:$B$161,A65)</f>
        <v>1250</v>
      </c>
      <c r="J65" s="17" t="n">
        <f aca="false">SUMIFS(Variations!$F$2:$F$161,Variations!$B$2:$B$161,A65,Variations!$I$2:$I$161,"Yes")</f>
        <v>600</v>
      </c>
      <c r="K65" s="17" t="n">
        <f aca="false">SUMIFS(Bills!$F$2:$F$668,Bills!$D$2:$D$668,A65)</f>
        <v>11917.18</v>
      </c>
      <c r="L65" s="17" t="n">
        <v>6654.82</v>
      </c>
      <c r="M65" s="17" t="n">
        <f aca="false">K65+L65</f>
        <v>18572</v>
      </c>
      <c r="N65" s="17" t="n">
        <f aca="false">IF(D65="Complete",G65+J65,"")</f>
        <v>24600</v>
      </c>
      <c r="O65" s="19" t="n">
        <f aca="false">IF(D65="Complete",(N65-M65)/N65,"")</f>
        <v>0.245040650406504</v>
      </c>
      <c r="P65" s="17" t="n">
        <f aca="false">IF(D65="Complete",G65+I65,"")</f>
        <v>25250</v>
      </c>
      <c r="Q65" s="19" t="n">
        <f aca="false">IF(D65="Complete",(P65-M65)/P65,"")</f>
        <v>0.264475247524753</v>
      </c>
      <c r="R65" s="17" t="n">
        <f aca="false">I65-J65</f>
        <v>650</v>
      </c>
    </row>
    <row r="66" customFormat="false" ht="15" hidden="false" customHeight="false" outlineLevel="0" collapsed="false">
      <c r="A66" s="21" t="n">
        <v>1065</v>
      </c>
      <c r="B66" s="22" t="s">
        <v>162</v>
      </c>
      <c r="C66" s="22" t="s">
        <v>104</v>
      </c>
      <c r="D66" s="22" t="s">
        <v>91</v>
      </c>
      <c r="E66" s="23" t="n">
        <v>46142</v>
      </c>
      <c r="F66" s="23" t="n">
        <v>46262</v>
      </c>
      <c r="G66" s="17" t="n">
        <f aca="false">SUMIFS(Quotes!$D$2:$D$421,Quotes!$F$2:$F$421,A66,Quotes!$E$2:$E$421,"Accepted")</f>
        <v>232500</v>
      </c>
      <c r="H66" s="12" t="n">
        <f aca="false">COUNTIFS(Variations!$B$2:$B$161,A66)</f>
        <v>5</v>
      </c>
      <c r="I66" s="17" t="n">
        <f aca="false">SUMIFS(Variations!$F$2:$F$161,Variations!$B$2:$B$161,A66)</f>
        <v>49300</v>
      </c>
      <c r="J66" s="17" t="n">
        <f aca="false">SUMIFS(Variations!$F$2:$F$161,Variations!$B$2:$B$161,A66,Variations!$I$2:$I$161,"Yes")</f>
        <v>37200</v>
      </c>
      <c r="K66" s="17" t="n">
        <f aca="false">SUMIFS(Bills!$F$2:$F$668,Bills!$D$2:$D$668,A66)</f>
        <v>163820.44</v>
      </c>
      <c r="L66" s="17" t="n">
        <v>72751.56</v>
      </c>
      <c r="M66" s="17" t="n">
        <f aca="false">K66+L66</f>
        <v>236572</v>
      </c>
      <c r="N66" s="17" t="n">
        <f aca="false">IF(D66="Complete",G66+J66,"")</f>
        <v>269700</v>
      </c>
      <c r="O66" s="19" t="n">
        <f aca="false">IF(D66="Complete",(N66-M66)/N66,"")</f>
        <v>0.122832777159807</v>
      </c>
      <c r="P66" s="17" t="n">
        <f aca="false">IF(D66="Complete",G66+I66,"")</f>
        <v>281800</v>
      </c>
      <c r="Q66" s="19" t="n">
        <f aca="false">IF(D66="Complete",(P66-M66)/P66,"")</f>
        <v>0.160496806245564</v>
      </c>
      <c r="R66" s="17" t="n">
        <f aca="false">I66-J66</f>
        <v>12100</v>
      </c>
    </row>
    <row r="67" customFormat="false" ht="15" hidden="false" customHeight="false" outlineLevel="0" collapsed="false">
      <c r="A67" s="21" t="n">
        <v>1066</v>
      </c>
      <c r="B67" s="22" t="s">
        <v>163</v>
      </c>
      <c r="C67" s="22" t="s">
        <v>90</v>
      </c>
      <c r="D67" s="22" t="s">
        <v>91</v>
      </c>
      <c r="E67" s="23" t="n">
        <v>46145</v>
      </c>
      <c r="F67" s="23" t="n">
        <v>46176</v>
      </c>
      <c r="G67" s="17" t="n">
        <f aca="false">SUMIFS(Quotes!$D$2:$D$421,Quotes!$F$2:$F$421,A67,Quotes!$E$2:$E$421,"Accepted")</f>
        <v>26500</v>
      </c>
      <c r="H67" s="12" t="n">
        <f aca="false">COUNTIFS(Variations!$B$2:$B$161,A67)</f>
        <v>0</v>
      </c>
      <c r="I67" s="17" t="n">
        <f aca="false">SUMIFS(Variations!$F$2:$F$161,Variations!$B$2:$B$161,A67)</f>
        <v>0</v>
      </c>
      <c r="J67" s="17" t="n">
        <f aca="false">SUMIFS(Variations!$F$2:$F$161,Variations!$B$2:$B$161,A67,Variations!$I$2:$I$161,"Yes")</f>
        <v>0</v>
      </c>
      <c r="K67" s="17" t="n">
        <f aca="false">SUMIFS(Bills!$F$2:$F$668,Bills!$D$2:$D$668,A67)</f>
        <v>41268.1</v>
      </c>
      <c r="L67" s="17" t="n">
        <v>17685.9</v>
      </c>
      <c r="M67" s="17" t="n">
        <f aca="false">K67+L67</f>
        <v>58954</v>
      </c>
      <c r="N67" s="17" t="n">
        <f aca="false">IF(D67="Complete",G67+J67,"")</f>
        <v>26500</v>
      </c>
      <c r="O67" s="19" t="n">
        <f aca="false">IF(D67="Complete",(N67-M67)/N67,"")</f>
        <v>-1.22467924528302</v>
      </c>
      <c r="P67" s="17" t="n">
        <f aca="false">IF(D67="Complete",G67+I67,"")</f>
        <v>26500</v>
      </c>
      <c r="Q67" s="19" t="n">
        <f aca="false">IF(D67="Complete",(P67-M67)/P67,"")</f>
        <v>-1.22467924528302</v>
      </c>
      <c r="R67" s="17" t="n">
        <f aca="false">I67-J67</f>
        <v>0</v>
      </c>
    </row>
    <row r="68" customFormat="false" ht="15" hidden="false" customHeight="false" outlineLevel="0" collapsed="false">
      <c r="A68" s="21" t="n">
        <v>1067</v>
      </c>
      <c r="B68" s="22" t="s">
        <v>164</v>
      </c>
      <c r="C68" s="22" t="s">
        <v>99</v>
      </c>
      <c r="D68" s="22" t="s">
        <v>91</v>
      </c>
      <c r="E68" s="23" t="n">
        <v>46161</v>
      </c>
      <c r="F68" s="23" t="n">
        <v>46192</v>
      </c>
      <c r="G68" s="17" t="n">
        <f aca="false">SUMIFS(Quotes!$D$2:$D$421,Quotes!$F$2:$F$421,A68,Quotes!$E$2:$E$421,"Accepted")</f>
        <v>38000</v>
      </c>
      <c r="H68" s="12" t="n">
        <f aca="false">COUNTIFS(Variations!$B$2:$B$161,A68)</f>
        <v>0</v>
      </c>
      <c r="I68" s="17" t="n">
        <f aca="false">SUMIFS(Variations!$F$2:$F$161,Variations!$B$2:$B$161,A68)</f>
        <v>0</v>
      </c>
      <c r="J68" s="17" t="n">
        <f aca="false">SUMIFS(Variations!$F$2:$F$161,Variations!$B$2:$B$161,A68,Variations!$I$2:$I$161,"Yes")</f>
        <v>0</v>
      </c>
      <c r="K68" s="17" t="n">
        <f aca="false">SUMIFS(Bills!$F$2:$F$668,Bills!$D$2:$D$668,A68)</f>
        <v>17595.71</v>
      </c>
      <c r="L68" s="17" t="n">
        <v>13268.29</v>
      </c>
      <c r="M68" s="17" t="n">
        <f aca="false">K68+L68</f>
        <v>30864</v>
      </c>
      <c r="N68" s="17" t="n">
        <f aca="false">IF(D68="Complete",G68+J68,"")</f>
        <v>38000</v>
      </c>
      <c r="O68" s="19" t="n">
        <f aca="false">IF(D68="Complete",(N68-M68)/N68,"")</f>
        <v>0.187789473684211</v>
      </c>
      <c r="P68" s="17" t="n">
        <f aca="false">IF(D68="Complete",G68+I68,"")</f>
        <v>38000</v>
      </c>
      <c r="Q68" s="19" t="n">
        <f aca="false">IF(D68="Complete",(P68-M68)/P68,"")</f>
        <v>0.187789473684211</v>
      </c>
      <c r="R68" s="17" t="n">
        <f aca="false">I68-J68</f>
        <v>0</v>
      </c>
    </row>
    <row r="69" customFormat="false" ht="15" hidden="false" customHeight="false" outlineLevel="0" collapsed="false">
      <c r="A69" s="21" t="n">
        <v>1068</v>
      </c>
      <c r="B69" s="22" t="s">
        <v>165</v>
      </c>
      <c r="C69" s="22" t="s">
        <v>104</v>
      </c>
      <c r="D69" s="22" t="s">
        <v>144</v>
      </c>
      <c r="E69" s="23" t="n">
        <v>46171</v>
      </c>
      <c r="F69" s="23"/>
      <c r="G69" s="17" t="n">
        <f aca="false">SUMIFS(Quotes!$D$2:$D$421,Quotes!$F$2:$F$421,A69,Quotes!$E$2:$E$421,"Accepted")</f>
        <v>209000</v>
      </c>
      <c r="H69" s="12" t="n">
        <f aca="false">COUNTIFS(Variations!$B$2:$B$161,A69)</f>
        <v>5</v>
      </c>
      <c r="I69" s="17" t="n">
        <f aca="false">SUMIFS(Variations!$F$2:$F$161,Variations!$B$2:$B$161,A69)</f>
        <v>47100</v>
      </c>
      <c r="J69" s="17" t="n">
        <f aca="false">SUMIFS(Variations!$F$2:$F$161,Variations!$B$2:$B$161,A69,Variations!$I$2:$I$161,"Yes")</f>
        <v>34050</v>
      </c>
      <c r="K69" s="17" t="n">
        <f aca="false">SUMIFS(Bills!$F$2:$F$668,Bills!$D$2:$D$668,A69)</f>
        <v>116304.29</v>
      </c>
      <c r="L69" s="17" t="n">
        <v>49843.71</v>
      </c>
      <c r="M69" s="17" t="n">
        <f aca="false">K69+L69</f>
        <v>166148</v>
      </c>
      <c r="N69" s="17" t="str">
        <f aca="false">IF(D69="Complete",G69+J69,"")</f>
        <v/>
      </c>
      <c r="O69" s="19" t="str">
        <f aca="false">IF(D69="Complete",(N69-M69)/N69,"")</f>
        <v/>
      </c>
      <c r="P69" s="17" t="str">
        <f aca="false">IF(D69="Complete",G69+I69,"")</f>
        <v/>
      </c>
      <c r="Q69" s="19" t="str">
        <f aca="false">IF(D69="Complete",(P69-M69)/P69,"")</f>
        <v/>
      </c>
      <c r="R69" s="17" t="n">
        <f aca="false">I69-J69</f>
        <v>13050</v>
      </c>
    </row>
    <row r="70" customFormat="false" ht="15" hidden="false" customHeight="false" outlineLevel="0" collapsed="false">
      <c r="A70" s="21" t="n">
        <v>1069</v>
      </c>
      <c r="B70" s="22" t="s">
        <v>166</v>
      </c>
      <c r="C70" s="22" t="s">
        <v>99</v>
      </c>
      <c r="D70" s="22" t="s">
        <v>91</v>
      </c>
      <c r="E70" s="23" t="n">
        <v>46174</v>
      </c>
      <c r="F70" s="23" t="n">
        <v>46204</v>
      </c>
      <c r="G70" s="17" t="n">
        <f aca="false">SUMIFS(Quotes!$D$2:$D$421,Quotes!$F$2:$F$421,A70,Quotes!$E$2:$E$421,"Accepted")</f>
        <v>30000</v>
      </c>
      <c r="H70" s="12" t="n">
        <f aca="false">COUNTIFS(Variations!$B$2:$B$161,A70)</f>
        <v>0</v>
      </c>
      <c r="I70" s="17" t="n">
        <f aca="false">SUMIFS(Variations!$F$2:$F$161,Variations!$B$2:$B$161,A70)</f>
        <v>0</v>
      </c>
      <c r="J70" s="17" t="n">
        <f aca="false">SUMIFS(Variations!$F$2:$F$161,Variations!$B$2:$B$161,A70,Variations!$I$2:$I$161,"Yes")</f>
        <v>0</v>
      </c>
      <c r="K70" s="17" t="n">
        <f aca="false">SUMIFS(Bills!$F$2:$F$668,Bills!$D$2:$D$668,A70)</f>
        <v>34998.56</v>
      </c>
      <c r="L70" s="17" t="n">
        <v>14998.44</v>
      </c>
      <c r="M70" s="17" t="n">
        <f aca="false">K70+L70</f>
        <v>49997</v>
      </c>
      <c r="N70" s="17" t="n">
        <f aca="false">IF(D70="Complete",G70+J70,"")</f>
        <v>30000</v>
      </c>
      <c r="O70" s="19" t="n">
        <f aca="false">IF(D70="Complete",(N70-M70)/N70,"")</f>
        <v>-0.666566666666667</v>
      </c>
      <c r="P70" s="17" t="n">
        <f aca="false">IF(D70="Complete",G70+I70,"")</f>
        <v>30000</v>
      </c>
      <c r="Q70" s="19" t="n">
        <f aca="false">IF(D70="Complete",(P70-M70)/P70,"")</f>
        <v>-0.666566666666667</v>
      </c>
      <c r="R70" s="17" t="n">
        <f aca="false">I70-J70</f>
        <v>0</v>
      </c>
    </row>
    <row r="71" customFormat="false" ht="15" hidden="false" customHeight="false" outlineLevel="0" collapsed="false">
      <c r="A71" s="21" t="n">
        <v>1070</v>
      </c>
      <c r="B71" s="22" t="s">
        <v>167</v>
      </c>
      <c r="C71" s="22" t="s">
        <v>90</v>
      </c>
      <c r="D71" s="22" t="s">
        <v>91</v>
      </c>
      <c r="E71" s="23" t="n">
        <v>46174</v>
      </c>
      <c r="F71" s="23" t="n">
        <v>46204</v>
      </c>
      <c r="G71" s="17" t="n">
        <f aca="false">SUMIFS(Quotes!$D$2:$D$421,Quotes!$F$2:$F$421,A71,Quotes!$E$2:$E$421,"Accepted")</f>
        <v>35000</v>
      </c>
      <c r="H71" s="12" t="n">
        <f aca="false">COUNTIFS(Variations!$B$2:$B$161,A71)</f>
        <v>1</v>
      </c>
      <c r="I71" s="17" t="n">
        <f aca="false">SUMIFS(Variations!$F$2:$F$161,Variations!$B$2:$B$161,A71)</f>
        <v>950</v>
      </c>
      <c r="J71" s="17" t="n">
        <f aca="false">SUMIFS(Variations!$F$2:$F$161,Variations!$B$2:$B$161,A71,Variations!$I$2:$I$161,"Yes")</f>
        <v>950</v>
      </c>
      <c r="K71" s="17" t="n">
        <f aca="false">SUMIFS(Bills!$F$2:$F$668,Bills!$D$2:$D$668,A71)</f>
        <v>14533.18</v>
      </c>
      <c r="L71" s="17" t="n">
        <v>11010.82</v>
      </c>
      <c r="M71" s="17" t="n">
        <f aca="false">K71+L71</f>
        <v>25544</v>
      </c>
      <c r="N71" s="17" t="n">
        <f aca="false">IF(D71="Complete",G71+J71,"")</f>
        <v>35950</v>
      </c>
      <c r="O71" s="19" t="n">
        <f aca="false">IF(D71="Complete",(N71-M71)/N71,"")</f>
        <v>0.289457579972184</v>
      </c>
      <c r="P71" s="17" t="n">
        <f aca="false">IF(D71="Complete",G71+I71,"")</f>
        <v>35950</v>
      </c>
      <c r="Q71" s="19" t="n">
        <f aca="false">IF(D71="Complete",(P71-M71)/P71,"")</f>
        <v>0.289457579972184</v>
      </c>
      <c r="R71" s="17" t="n">
        <f aca="false">I71-J71</f>
        <v>0</v>
      </c>
    </row>
    <row r="72" customFormat="false" ht="15" hidden="false" customHeight="false" outlineLevel="0" collapsed="false">
      <c r="A72" s="21" t="n">
        <v>1071</v>
      </c>
      <c r="B72" s="22" t="s">
        <v>168</v>
      </c>
      <c r="C72" s="22" t="s">
        <v>104</v>
      </c>
      <c r="D72" s="22" t="s">
        <v>144</v>
      </c>
      <c r="E72" s="23" t="n">
        <v>46184</v>
      </c>
      <c r="F72" s="23"/>
      <c r="G72" s="17" t="n">
        <f aca="false">SUMIFS(Quotes!$D$2:$D$421,Quotes!$F$2:$F$421,A72,Quotes!$E$2:$E$421,"Accepted")</f>
        <v>248000</v>
      </c>
      <c r="H72" s="12" t="n">
        <f aca="false">COUNTIFS(Variations!$B$2:$B$161,A72)</f>
        <v>1</v>
      </c>
      <c r="I72" s="17" t="n">
        <f aca="false">SUMIFS(Variations!$F$2:$F$161,Variations!$B$2:$B$161,A72)</f>
        <v>7150</v>
      </c>
      <c r="J72" s="17" t="n">
        <f aca="false">SUMIFS(Variations!$F$2:$F$161,Variations!$B$2:$B$161,A72,Variations!$I$2:$I$161,"Yes")</f>
        <v>7150</v>
      </c>
      <c r="K72" s="17" t="n">
        <f aca="false">SUMIFS(Bills!$F$2:$F$668,Bills!$D$2:$D$668,A72)</f>
        <v>60072.84</v>
      </c>
      <c r="L72" s="17" t="n">
        <v>42303.16</v>
      </c>
      <c r="M72" s="17" t="n">
        <f aca="false">K72+L72</f>
        <v>102376</v>
      </c>
      <c r="N72" s="17" t="str">
        <f aca="false">IF(D72="Complete",G72+J72,"")</f>
        <v/>
      </c>
      <c r="O72" s="19" t="str">
        <f aca="false">IF(D72="Complete",(N72-M72)/N72,"")</f>
        <v/>
      </c>
      <c r="P72" s="17" t="str">
        <f aca="false">IF(D72="Complete",G72+I72,"")</f>
        <v/>
      </c>
      <c r="Q72" s="19" t="str">
        <f aca="false">IF(D72="Complete",(P72-M72)/P72,"")</f>
        <v/>
      </c>
      <c r="R72" s="17" t="n">
        <f aca="false">I72-J72</f>
        <v>0</v>
      </c>
    </row>
    <row r="73" customFormat="false" ht="15" hidden="false" customHeight="false" outlineLevel="0" collapsed="false">
      <c r="A73" s="21" t="n">
        <v>1072</v>
      </c>
      <c r="B73" s="22" t="s">
        <v>169</v>
      </c>
      <c r="C73" s="22" t="s">
        <v>93</v>
      </c>
      <c r="D73" s="22" t="s">
        <v>91</v>
      </c>
      <c r="E73" s="23" t="n">
        <v>46186</v>
      </c>
      <c r="F73" s="23" t="n">
        <v>46247</v>
      </c>
      <c r="G73" s="17" t="n">
        <f aca="false">SUMIFS(Quotes!$D$2:$D$421,Quotes!$F$2:$F$421,A73,Quotes!$E$2:$E$421,"Accepted")</f>
        <v>86000</v>
      </c>
      <c r="H73" s="12" t="n">
        <f aca="false">COUNTIFS(Variations!$B$2:$B$161,A73)</f>
        <v>1</v>
      </c>
      <c r="I73" s="17" t="n">
        <f aca="false">SUMIFS(Variations!$F$2:$F$161,Variations!$B$2:$B$161,A73)</f>
        <v>2750</v>
      </c>
      <c r="J73" s="17" t="n">
        <f aca="false">SUMIFS(Variations!$F$2:$F$161,Variations!$B$2:$B$161,A73,Variations!$I$2:$I$161,"Yes")</f>
        <v>2750</v>
      </c>
      <c r="K73" s="17" t="n">
        <f aca="false">SUMIFS(Bills!$F$2:$F$668,Bills!$D$2:$D$668,A73)</f>
        <v>59963.39</v>
      </c>
      <c r="L73" s="17" t="n">
        <v>25697.61</v>
      </c>
      <c r="M73" s="17" t="n">
        <f aca="false">K73+L73</f>
        <v>85661</v>
      </c>
      <c r="N73" s="17" t="n">
        <f aca="false">IF(D73="Complete",G73+J73,"")</f>
        <v>88750</v>
      </c>
      <c r="O73" s="19" t="n">
        <f aca="false">IF(D73="Complete",(N73-M73)/N73,"")</f>
        <v>0.0348056338028169</v>
      </c>
      <c r="P73" s="17" t="n">
        <f aca="false">IF(D73="Complete",G73+I73,"")</f>
        <v>88750</v>
      </c>
      <c r="Q73" s="19" t="n">
        <f aca="false">IF(D73="Complete",(P73-M73)/P73,"")</f>
        <v>0.0348056338028169</v>
      </c>
      <c r="R73" s="17" t="n">
        <f aca="false">I73-J73</f>
        <v>0</v>
      </c>
    </row>
    <row r="74" customFormat="false" ht="15" hidden="false" customHeight="false" outlineLevel="0" collapsed="false">
      <c r="A74" s="21" t="n">
        <v>1073</v>
      </c>
      <c r="B74" s="22" t="s">
        <v>170</v>
      </c>
      <c r="C74" s="22" t="s">
        <v>90</v>
      </c>
      <c r="D74" s="22" t="s">
        <v>91</v>
      </c>
      <c r="E74" s="23" t="n">
        <v>46189</v>
      </c>
      <c r="F74" s="23" t="n">
        <v>46219</v>
      </c>
      <c r="G74" s="17" t="n">
        <f aca="false">SUMIFS(Quotes!$D$2:$D$421,Quotes!$F$2:$F$421,A74,Quotes!$E$2:$E$421,"Accepted")</f>
        <v>34500</v>
      </c>
      <c r="H74" s="12" t="n">
        <f aca="false">COUNTIFS(Variations!$B$2:$B$161,A74)</f>
        <v>0</v>
      </c>
      <c r="I74" s="17" t="n">
        <f aca="false">SUMIFS(Variations!$F$2:$F$161,Variations!$B$2:$B$161,A74)</f>
        <v>0</v>
      </c>
      <c r="J74" s="17" t="n">
        <f aca="false">SUMIFS(Variations!$F$2:$F$161,Variations!$B$2:$B$161,A74,Variations!$I$2:$I$161,"Yes")</f>
        <v>0</v>
      </c>
      <c r="K74" s="17" t="n">
        <f aca="false">SUMIFS(Bills!$F$2:$F$668,Bills!$D$2:$D$668,A74)</f>
        <v>14852.26</v>
      </c>
      <c r="L74" s="17" t="n">
        <v>10475.74</v>
      </c>
      <c r="M74" s="17" t="n">
        <f aca="false">K74+L74</f>
        <v>25328</v>
      </c>
      <c r="N74" s="17" t="n">
        <f aca="false">IF(D74="Complete",G74+J74,"")</f>
        <v>34500</v>
      </c>
      <c r="O74" s="19" t="n">
        <f aca="false">IF(D74="Complete",(N74-M74)/N74,"")</f>
        <v>0.265855072463768</v>
      </c>
      <c r="P74" s="17" t="n">
        <f aca="false">IF(D74="Complete",G74+I74,"")</f>
        <v>34500</v>
      </c>
      <c r="Q74" s="19" t="n">
        <f aca="false">IF(D74="Complete",(P74-M74)/P74,"")</f>
        <v>0.265855072463768</v>
      </c>
      <c r="R74" s="17" t="n">
        <f aca="false">I74-J74</f>
        <v>0</v>
      </c>
    </row>
    <row r="75" customFormat="false" ht="15" hidden="false" customHeight="false" outlineLevel="0" collapsed="false">
      <c r="A75" s="21" t="n">
        <v>1074</v>
      </c>
      <c r="B75" s="22" t="s">
        <v>171</v>
      </c>
      <c r="C75" s="22" t="s">
        <v>99</v>
      </c>
      <c r="D75" s="22" t="s">
        <v>91</v>
      </c>
      <c r="E75" s="23" t="n">
        <v>46193</v>
      </c>
      <c r="F75" s="23" t="n">
        <v>46223</v>
      </c>
      <c r="G75" s="17" t="n">
        <f aca="false">SUMIFS(Quotes!$D$2:$D$421,Quotes!$F$2:$F$421,A75,Quotes!$E$2:$E$421,"Accepted")</f>
        <v>50500</v>
      </c>
      <c r="H75" s="12" t="n">
        <f aca="false">COUNTIFS(Variations!$B$2:$B$161,A75)</f>
        <v>1</v>
      </c>
      <c r="I75" s="17" t="n">
        <f aca="false">SUMIFS(Variations!$F$2:$F$161,Variations!$B$2:$B$161,A75)</f>
        <v>1650</v>
      </c>
      <c r="J75" s="17" t="n">
        <f aca="false">SUMIFS(Variations!$F$2:$F$161,Variations!$B$2:$B$161,A75,Variations!$I$2:$I$161,"Yes")</f>
        <v>0</v>
      </c>
      <c r="K75" s="17" t="n">
        <f aca="false">SUMIFS(Bills!$F$2:$F$668,Bills!$D$2:$D$668,A75)</f>
        <v>24275.73</v>
      </c>
      <c r="L75" s="17" t="n">
        <v>16765.27</v>
      </c>
      <c r="M75" s="17" t="n">
        <f aca="false">K75+L75</f>
        <v>41041</v>
      </c>
      <c r="N75" s="17" t="n">
        <f aca="false">IF(D75="Complete",G75+J75,"")</f>
        <v>50500</v>
      </c>
      <c r="O75" s="19" t="n">
        <f aca="false">IF(D75="Complete",(N75-M75)/N75,"")</f>
        <v>0.187306930693069</v>
      </c>
      <c r="P75" s="17" t="n">
        <f aca="false">IF(D75="Complete",G75+I75,"")</f>
        <v>52150</v>
      </c>
      <c r="Q75" s="19" t="n">
        <f aca="false">IF(D75="Complete",(P75-M75)/P75,"")</f>
        <v>0.213020134228188</v>
      </c>
      <c r="R75" s="17" t="n">
        <f aca="false">I75-J75</f>
        <v>1650</v>
      </c>
    </row>
    <row r="76" customFormat="false" ht="15" hidden="false" customHeight="false" outlineLevel="0" collapsed="false">
      <c r="A76" s="21" t="n">
        <v>1075</v>
      </c>
      <c r="B76" s="22" t="s">
        <v>172</v>
      </c>
      <c r="C76" s="22" t="s">
        <v>115</v>
      </c>
      <c r="D76" s="22" t="s">
        <v>144</v>
      </c>
      <c r="E76" s="23" t="n">
        <v>46200</v>
      </c>
      <c r="F76" s="23"/>
      <c r="G76" s="17" t="n">
        <f aca="false">SUMIFS(Quotes!$D$2:$D$421,Quotes!$F$2:$F$421,A76,Quotes!$E$2:$E$421,"Accepted")</f>
        <v>156000</v>
      </c>
      <c r="H76" s="12" t="n">
        <f aca="false">COUNTIFS(Variations!$B$2:$B$161,A76)</f>
        <v>2</v>
      </c>
      <c r="I76" s="17" t="n">
        <f aca="false">SUMIFS(Variations!$F$2:$F$161,Variations!$B$2:$B$161,A76)</f>
        <v>7200</v>
      </c>
      <c r="J76" s="17" t="n">
        <f aca="false">SUMIFS(Variations!$F$2:$F$161,Variations!$B$2:$B$161,A76,Variations!$I$2:$I$161,"Yes")</f>
        <v>0</v>
      </c>
      <c r="K76" s="17" t="n">
        <f aca="false">SUMIFS(Bills!$F$2:$F$668,Bills!$D$2:$D$668,A76)</f>
        <v>51101.55</v>
      </c>
      <c r="L76" s="17" t="n">
        <v>34449.45</v>
      </c>
      <c r="M76" s="17" t="n">
        <f aca="false">K76+L76</f>
        <v>85551</v>
      </c>
      <c r="N76" s="17" t="str">
        <f aca="false">IF(D76="Complete",G76+J76,"")</f>
        <v/>
      </c>
      <c r="O76" s="19" t="str">
        <f aca="false">IF(D76="Complete",(N76-M76)/N76,"")</f>
        <v/>
      </c>
      <c r="P76" s="17" t="str">
        <f aca="false">IF(D76="Complete",G76+I76,"")</f>
        <v/>
      </c>
      <c r="Q76" s="19" t="str">
        <f aca="false">IF(D76="Complete",(P76-M76)/P76,"")</f>
        <v/>
      </c>
      <c r="R76" s="17" t="n">
        <f aca="false">I76-J76</f>
        <v>7200</v>
      </c>
    </row>
    <row r="77" customFormat="false" ht="15" hidden="false" customHeight="false" outlineLevel="0" collapsed="false">
      <c r="A77" s="21" t="n">
        <v>1076</v>
      </c>
      <c r="B77" s="22" t="s">
        <v>173</v>
      </c>
      <c r="C77" s="22" t="s">
        <v>99</v>
      </c>
      <c r="D77" s="22" t="s">
        <v>91</v>
      </c>
      <c r="E77" s="23" t="n">
        <v>46204</v>
      </c>
      <c r="F77" s="23" t="n">
        <v>46266</v>
      </c>
      <c r="G77" s="17" t="n">
        <f aca="false">SUMIFS(Quotes!$D$2:$D$421,Quotes!$F$2:$F$421,A77,Quotes!$E$2:$E$421,"Accepted")</f>
        <v>31000</v>
      </c>
      <c r="H77" s="12" t="n">
        <f aca="false">COUNTIFS(Variations!$B$2:$B$161,A77)</f>
        <v>0</v>
      </c>
      <c r="I77" s="17" t="n">
        <f aca="false">SUMIFS(Variations!$F$2:$F$161,Variations!$B$2:$B$161,A77)</f>
        <v>0</v>
      </c>
      <c r="J77" s="17" t="n">
        <f aca="false">SUMIFS(Variations!$F$2:$F$161,Variations!$B$2:$B$161,A77,Variations!$I$2:$I$161,"Yes")</f>
        <v>0</v>
      </c>
      <c r="K77" s="17" t="n">
        <f aca="false">SUMIFS(Bills!$F$2:$F$668,Bills!$D$2:$D$668,A77)</f>
        <v>15334.05</v>
      </c>
      <c r="L77" s="17" t="n">
        <v>9493.95</v>
      </c>
      <c r="M77" s="17" t="n">
        <f aca="false">K77+L77</f>
        <v>24828</v>
      </c>
      <c r="N77" s="17" t="n">
        <f aca="false">IF(D77="Complete",G77+J77,"")</f>
        <v>31000</v>
      </c>
      <c r="O77" s="19" t="n">
        <f aca="false">IF(D77="Complete",(N77-M77)/N77,"")</f>
        <v>0.199096774193548</v>
      </c>
      <c r="P77" s="17" t="n">
        <f aca="false">IF(D77="Complete",G77+I77,"")</f>
        <v>31000</v>
      </c>
      <c r="Q77" s="19" t="n">
        <f aca="false">IF(D77="Complete",(P77-M77)/P77,"")</f>
        <v>0.199096774193548</v>
      </c>
      <c r="R77" s="17" t="n">
        <f aca="false">I77-J77</f>
        <v>0</v>
      </c>
    </row>
    <row r="78" customFormat="false" ht="15" hidden="false" customHeight="false" outlineLevel="0" collapsed="false">
      <c r="A78" s="21" t="n">
        <v>1077</v>
      </c>
      <c r="B78" s="22" t="s">
        <v>174</v>
      </c>
      <c r="C78" s="22" t="s">
        <v>90</v>
      </c>
      <c r="D78" s="22" t="s">
        <v>91</v>
      </c>
      <c r="E78" s="23" t="n">
        <v>46207</v>
      </c>
      <c r="F78" s="23" t="n">
        <v>46238</v>
      </c>
      <c r="G78" s="17" t="n">
        <f aca="false">SUMIFS(Quotes!$D$2:$D$421,Quotes!$F$2:$F$421,A78,Quotes!$E$2:$E$421,"Accepted")</f>
        <v>41500</v>
      </c>
      <c r="H78" s="12" t="n">
        <f aca="false">COUNTIFS(Variations!$B$2:$B$161,A78)</f>
        <v>0</v>
      </c>
      <c r="I78" s="17" t="n">
        <f aca="false">SUMIFS(Variations!$F$2:$F$161,Variations!$B$2:$B$161,A78)</f>
        <v>0</v>
      </c>
      <c r="J78" s="17" t="n">
        <f aca="false">SUMIFS(Variations!$F$2:$F$161,Variations!$B$2:$B$161,A78,Variations!$I$2:$I$161,"Yes")</f>
        <v>0</v>
      </c>
      <c r="K78" s="17" t="n">
        <f aca="false">SUMIFS(Bills!$F$2:$F$668,Bills!$D$2:$D$668,A78)</f>
        <v>17937.33</v>
      </c>
      <c r="L78" s="17" t="n">
        <v>13241.67</v>
      </c>
      <c r="M78" s="17" t="n">
        <f aca="false">K78+L78</f>
        <v>31179</v>
      </c>
      <c r="N78" s="17" t="n">
        <f aca="false">IF(D78="Complete",G78+J78,"")</f>
        <v>41500</v>
      </c>
      <c r="O78" s="19" t="n">
        <f aca="false">IF(D78="Complete",(N78-M78)/N78,"")</f>
        <v>0.248698795180723</v>
      </c>
      <c r="P78" s="17" t="n">
        <f aca="false">IF(D78="Complete",G78+I78,"")</f>
        <v>41500</v>
      </c>
      <c r="Q78" s="19" t="n">
        <f aca="false">IF(D78="Complete",(P78-M78)/P78,"")</f>
        <v>0.248698795180723</v>
      </c>
      <c r="R78" s="17" t="n">
        <f aca="false">I78-J78</f>
        <v>0</v>
      </c>
    </row>
    <row r="79" customFormat="false" ht="15" hidden="false" customHeight="false" outlineLevel="0" collapsed="false">
      <c r="A79" s="21" t="n">
        <v>1078</v>
      </c>
      <c r="B79" s="22" t="s">
        <v>175</v>
      </c>
      <c r="C79" s="22" t="s">
        <v>102</v>
      </c>
      <c r="D79" s="22" t="s">
        <v>144</v>
      </c>
      <c r="E79" s="23" t="n">
        <v>46212</v>
      </c>
      <c r="F79" s="23"/>
      <c r="G79" s="17" t="n">
        <f aca="false">SUMIFS(Quotes!$D$2:$D$421,Quotes!$F$2:$F$421,A79,Quotes!$E$2:$E$421,"Accepted")</f>
        <v>227500</v>
      </c>
      <c r="H79" s="12" t="n">
        <f aca="false">COUNTIFS(Variations!$B$2:$B$161,A79)</f>
        <v>4</v>
      </c>
      <c r="I79" s="17" t="n">
        <f aca="false">SUMIFS(Variations!$F$2:$F$161,Variations!$B$2:$B$161,A79)</f>
        <v>24100</v>
      </c>
      <c r="J79" s="17" t="n">
        <f aca="false">SUMIFS(Variations!$F$2:$F$161,Variations!$B$2:$B$161,A79,Variations!$I$2:$I$161,"Yes")</f>
        <v>20950</v>
      </c>
      <c r="K79" s="17" t="n">
        <f aca="false">SUMIFS(Bills!$F$2:$F$668,Bills!$D$2:$D$668,A79)</f>
        <v>63410.09</v>
      </c>
      <c r="L79" s="17" t="n">
        <v>46858.91</v>
      </c>
      <c r="M79" s="17" t="n">
        <f aca="false">K79+L79</f>
        <v>110269</v>
      </c>
      <c r="N79" s="17" t="str">
        <f aca="false">IF(D79="Complete",G79+J79,"")</f>
        <v/>
      </c>
      <c r="O79" s="19" t="str">
        <f aca="false">IF(D79="Complete",(N79-M79)/N79,"")</f>
        <v/>
      </c>
      <c r="P79" s="17" t="str">
        <f aca="false">IF(D79="Complete",G79+I79,"")</f>
        <v/>
      </c>
      <c r="Q79" s="19" t="str">
        <f aca="false">IF(D79="Complete",(P79-M79)/P79,"")</f>
        <v/>
      </c>
      <c r="R79" s="17" t="n">
        <f aca="false">I79-J79</f>
        <v>3150</v>
      </c>
    </row>
    <row r="80" customFormat="false" ht="15" hidden="false" customHeight="false" outlineLevel="0" collapsed="false">
      <c r="A80" s="21" t="n">
        <v>1079</v>
      </c>
      <c r="B80" s="22" t="s">
        <v>176</v>
      </c>
      <c r="C80" s="22" t="s">
        <v>90</v>
      </c>
      <c r="D80" s="22" t="s">
        <v>91</v>
      </c>
      <c r="E80" s="23" t="n">
        <v>46213</v>
      </c>
      <c r="F80" s="23" t="n">
        <v>46244</v>
      </c>
      <c r="G80" s="17" t="n">
        <f aca="false">SUMIFS(Quotes!$D$2:$D$421,Quotes!$F$2:$F$421,A80,Quotes!$E$2:$E$421,"Accepted")</f>
        <v>37000</v>
      </c>
      <c r="H80" s="12" t="n">
        <f aca="false">COUNTIFS(Variations!$B$2:$B$161,A80)</f>
        <v>0</v>
      </c>
      <c r="I80" s="17" t="n">
        <f aca="false">SUMIFS(Variations!$F$2:$F$161,Variations!$B$2:$B$161,A80)</f>
        <v>0</v>
      </c>
      <c r="J80" s="17" t="n">
        <f aca="false">SUMIFS(Variations!$F$2:$F$161,Variations!$B$2:$B$161,A80,Variations!$I$2:$I$161,"Yes")</f>
        <v>0</v>
      </c>
      <c r="K80" s="17" t="n">
        <f aca="false">SUMIFS(Bills!$F$2:$F$668,Bills!$D$2:$D$668,A80)</f>
        <v>15661.73</v>
      </c>
      <c r="L80" s="17" t="n">
        <v>11227.27</v>
      </c>
      <c r="M80" s="17" t="n">
        <f aca="false">K80+L80</f>
        <v>26889</v>
      </c>
      <c r="N80" s="17" t="n">
        <f aca="false">IF(D80="Complete",G80+J80,"")</f>
        <v>37000</v>
      </c>
      <c r="O80" s="19" t="n">
        <f aca="false">IF(D80="Complete",(N80-M80)/N80,"")</f>
        <v>0.27327027027027</v>
      </c>
      <c r="P80" s="17" t="n">
        <f aca="false">IF(D80="Complete",G80+I80,"")</f>
        <v>37000</v>
      </c>
      <c r="Q80" s="19" t="n">
        <f aca="false">IF(D80="Complete",(P80-M80)/P80,"")</f>
        <v>0.27327027027027</v>
      </c>
      <c r="R80" s="17" t="n">
        <f aca="false">I80-J80</f>
        <v>0</v>
      </c>
    </row>
    <row r="81" customFormat="false" ht="15" hidden="false" customHeight="false" outlineLevel="0" collapsed="false">
      <c r="A81" s="21" t="n">
        <v>1080</v>
      </c>
      <c r="B81" s="22" t="s">
        <v>177</v>
      </c>
      <c r="C81" s="22" t="s">
        <v>99</v>
      </c>
      <c r="D81" s="22" t="s">
        <v>91</v>
      </c>
      <c r="E81" s="23" t="n">
        <v>46222</v>
      </c>
      <c r="F81" s="23" t="n">
        <v>46253</v>
      </c>
      <c r="G81" s="17" t="n">
        <f aca="false">SUMIFS(Quotes!$D$2:$D$421,Quotes!$F$2:$F$421,A81,Quotes!$E$2:$E$421,"Accepted")</f>
        <v>50500</v>
      </c>
      <c r="H81" s="12" t="n">
        <f aca="false">COUNTIFS(Variations!$B$2:$B$161,A81)</f>
        <v>3</v>
      </c>
      <c r="I81" s="17" t="n">
        <f aca="false">SUMIFS(Variations!$F$2:$F$161,Variations!$B$2:$B$161,A81)</f>
        <v>6050</v>
      </c>
      <c r="J81" s="17" t="n">
        <f aca="false">SUMIFS(Variations!$F$2:$F$161,Variations!$B$2:$B$161,A81,Variations!$I$2:$I$161,"Yes")</f>
        <v>3400</v>
      </c>
      <c r="K81" s="17" t="n">
        <f aca="false">SUMIFS(Bills!$F$2:$F$668,Bills!$D$2:$D$668,A81)</f>
        <v>26333.29</v>
      </c>
      <c r="L81" s="17" t="n">
        <v>17620.71</v>
      </c>
      <c r="M81" s="17" t="n">
        <f aca="false">K81+L81</f>
        <v>43954</v>
      </c>
      <c r="N81" s="17" t="n">
        <f aca="false">IF(D81="Complete",G81+J81,"")</f>
        <v>53900</v>
      </c>
      <c r="O81" s="19" t="n">
        <f aca="false">IF(D81="Complete",(N81-M81)/N81,"")</f>
        <v>0.184526901669759</v>
      </c>
      <c r="P81" s="17" t="n">
        <f aca="false">IF(D81="Complete",G81+I81,"")</f>
        <v>56550</v>
      </c>
      <c r="Q81" s="19" t="n">
        <f aca="false">IF(D81="Complete",(P81-M81)/P81,"")</f>
        <v>0.222740937223696</v>
      </c>
      <c r="R81" s="17" t="n">
        <f aca="false">I81-J81</f>
        <v>2650</v>
      </c>
    </row>
    <row r="82" customFormat="false" ht="15" hidden="false" customHeight="false" outlineLevel="0" collapsed="false">
      <c r="A82" s="21" t="n">
        <v>1081</v>
      </c>
      <c r="B82" s="22" t="s">
        <v>178</v>
      </c>
      <c r="C82" s="22" t="s">
        <v>90</v>
      </c>
      <c r="D82" s="22" t="s">
        <v>91</v>
      </c>
      <c r="E82" s="23" t="n">
        <v>46222</v>
      </c>
      <c r="F82" s="23" t="n">
        <v>46253</v>
      </c>
      <c r="G82" s="17" t="n">
        <f aca="false">SUMIFS(Quotes!$D$2:$D$421,Quotes!$F$2:$F$421,A82,Quotes!$E$2:$E$421,"Accepted")</f>
        <v>41000</v>
      </c>
      <c r="H82" s="12" t="n">
        <f aca="false">COUNTIFS(Variations!$B$2:$B$161,A82)</f>
        <v>0</v>
      </c>
      <c r="I82" s="17" t="n">
        <f aca="false">SUMIFS(Variations!$F$2:$F$161,Variations!$B$2:$B$161,A82)</f>
        <v>0</v>
      </c>
      <c r="J82" s="17" t="n">
        <f aca="false">SUMIFS(Variations!$F$2:$F$161,Variations!$B$2:$B$161,A82,Variations!$I$2:$I$161,"Yes")</f>
        <v>0</v>
      </c>
      <c r="K82" s="17" t="n">
        <f aca="false">SUMIFS(Bills!$F$2:$F$668,Bills!$D$2:$D$668,A82)</f>
        <v>18947.41</v>
      </c>
      <c r="L82" s="17" t="n">
        <v>12351.59</v>
      </c>
      <c r="M82" s="17" t="n">
        <f aca="false">K82+L82</f>
        <v>31299</v>
      </c>
      <c r="N82" s="17" t="n">
        <f aca="false">IF(D82="Complete",G82+J82,"")</f>
        <v>41000</v>
      </c>
      <c r="O82" s="19" t="n">
        <f aca="false">IF(D82="Complete",(N82-M82)/N82,"")</f>
        <v>0.236609756097561</v>
      </c>
      <c r="P82" s="17" t="n">
        <f aca="false">IF(D82="Complete",G82+I82,"")</f>
        <v>41000</v>
      </c>
      <c r="Q82" s="19" t="n">
        <f aca="false">IF(D82="Complete",(P82-M82)/P82,"")</f>
        <v>0.236609756097561</v>
      </c>
      <c r="R82" s="17" t="n">
        <f aca="false">I82-J82</f>
        <v>0</v>
      </c>
    </row>
    <row r="83" customFormat="false" ht="15" hidden="false" customHeight="false" outlineLevel="0" collapsed="false">
      <c r="A83" s="21" t="n">
        <v>1082</v>
      </c>
      <c r="B83" s="22" t="s">
        <v>179</v>
      </c>
      <c r="C83" s="22" t="s">
        <v>90</v>
      </c>
      <c r="D83" s="22" t="s">
        <v>91</v>
      </c>
      <c r="E83" s="23" t="n">
        <v>46237</v>
      </c>
      <c r="F83" s="23" t="n">
        <v>46268</v>
      </c>
      <c r="G83" s="17" t="n">
        <f aca="false">SUMIFS(Quotes!$D$2:$D$421,Quotes!$F$2:$F$421,A83,Quotes!$E$2:$E$421,"Accepted")</f>
        <v>15500</v>
      </c>
      <c r="H83" s="12" t="n">
        <f aca="false">COUNTIFS(Variations!$B$2:$B$161,A83)</f>
        <v>1</v>
      </c>
      <c r="I83" s="17" t="n">
        <f aca="false">SUMIFS(Variations!$F$2:$F$161,Variations!$B$2:$B$161,A83)</f>
        <v>600</v>
      </c>
      <c r="J83" s="17" t="n">
        <f aca="false">SUMIFS(Variations!$F$2:$F$161,Variations!$B$2:$B$161,A83,Variations!$I$2:$I$161,"Yes")</f>
        <v>600</v>
      </c>
      <c r="K83" s="17" t="n">
        <f aca="false">SUMIFS(Bills!$F$2:$F$668,Bills!$D$2:$D$668,A83)</f>
        <v>8266.57</v>
      </c>
      <c r="L83" s="17" t="n">
        <v>3306.43</v>
      </c>
      <c r="M83" s="17" t="n">
        <f aca="false">K83+L83</f>
        <v>11573</v>
      </c>
      <c r="N83" s="17" t="n">
        <f aca="false">IF(D83="Complete",G83+J83,"")</f>
        <v>16100</v>
      </c>
      <c r="O83" s="19" t="n">
        <f aca="false">IF(D83="Complete",(N83-M83)/N83,"")</f>
        <v>0.281180124223603</v>
      </c>
      <c r="P83" s="17" t="n">
        <f aca="false">IF(D83="Complete",G83+I83,"")</f>
        <v>16100</v>
      </c>
      <c r="Q83" s="19" t="n">
        <f aca="false">IF(D83="Complete",(P83-M83)/P83,"")</f>
        <v>0.281180124223603</v>
      </c>
      <c r="R83" s="17" t="n">
        <f aca="false">I83-J83</f>
        <v>0</v>
      </c>
    </row>
    <row r="84" customFormat="false" ht="15" hidden="false" customHeight="false" outlineLevel="0" collapsed="false">
      <c r="A84" s="21" t="n">
        <v>1083</v>
      </c>
      <c r="B84" s="22" t="s">
        <v>180</v>
      </c>
      <c r="C84" s="22" t="s">
        <v>99</v>
      </c>
      <c r="D84" s="22" t="s">
        <v>144</v>
      </c>
      <c r="E84" s="23" t="n">
        <v>46238</v>
      </c>
      <c r="F84" s="23"/>
      <c r="G84" s="17" t="n">
        <f aca="false">SUMIFS(Quotes!$D$2:$D$421,Quotes!$F$2:$F$421,A84,Quotes!$E$2:$E$421,"Accepted")</f>
        <v>30500</v>
      </c>
      <c r="H84" s="12" t="n">
        <f aca="false">COUNTIFS(Variations!$B$2:$B$161,A84)</f>
        <v>2</v>
      </c>
      <c r="I84" s="17" t="n">
        <f aca="false">SUMIFS(Variations!$F$2:$F$161,Variations!$B$2:$B$161,A84)</f>
        <v>1200</v>
      </c>
      <c r="J84" s="17" t="n">
        <f aca="false">SUMIFS(Variations!$F$2:$F$161,Variations!$B$2:$B$161,A84,Variations!$I$2:$I$161,"Yes")</f>
        <v>1200</v>
      </c>
      <c r="K84" s="17" t="n">
        <f aca="false">SUMIFS(Bills!$F$2:$F$668,Bills!$D$2:$D$668,A84)</f>
        <v>14142.33</v>
      </c>
      <c r="L84" s="17" t="n">
        <v>9485.67</v>
      </c>
      <c r="M84" s="17" t="n">
        <f aca="false">K84+L84</f>
        <v>23628</v>
      </c>
      <c r="N84" s="17" t="str">
        <f aca="false">IF(D84="Complete",G84+J84,"")</f>
        <v/>
      </c>
      <c r="O84" s="19" t="str">
        <f aca="false">IF(D84="Complete",(N84-M84)/N84,"")</f>
        <v/>
      </c>
      <c r="P84" s="17" t="str">
        <f aca="false">IF(D84="Complete",G84+I84,"")</f>
        <v/>
      </c>
      <c r="Q84" s="19" t="str">
        <f aca="false">IF(D84="Complete",(P84-M84)/P84,"")</f>
        <v/>
      </c>
      <c r="R84" s="17" t="n">
        <f aca="false">I84-J84</f>
        <v>0</v>
      </c>
    </row>
    <row r="85" customFormat="false" ht="15" hidden="false" customHeight="false" outlineLevel="0" collapsed="false">
      <c r="A85" s="21" t="n">
        <v>1084</v>
      </c>
      <c r="B85" s="22" t="s">
        <v>181</v>
      </c>
      <c r="C85" s="22" t="s">
        <v>99</v>
      </c>
      <c r="D85" s="22" t="s">
        <v>144</v>
      </c>
      <c r="E85" s="23" t="n">
        <v>46238</v>
      </c>
      <c r="F85" s="23"/>
      <c r="G85" s="17" t="n">
        <f aca="false">SUMIFS(Quotes!$D$2:$D$421,Quotes!$F$2:$F$421,A85,Quotes!$E$2:$E$421,"Accepted")</f>
        <v>24000</v>
      </c>
      <c r="H85" s="12" t="n">
        <f aca="false">COUNTIFS(Variations!$B$2:$B$161,A85)</f>
        <v>2</v>
      </c>
      <c r="I85" s="17" t="n">
        <f aca="false">SUMIFS(Variations!$F$2:$F$161,Variations!$B$2:$B$161,A85)</f>
        <v>1800</v>
      </c>
      <c r="J85" s="17" t="n">
        <f aca="false">SUMIFS(Variations!$F$2:$F$161,Variations!$B$2:$B$161,A85,Variations!$I$2:$I$161,"Yes")</f>
        <v>0</v>
      </c>
      <c r="K85" s="17" t="n">
        <f aca="false">SUMIFS(Bills!$F$2:$F$668,Bills!$D$2:$D$668,A85)</f>
        <v>11416.83</v>
      </c>
      <c r="L85" s="17" t="n">
        <v>7880.17</v>
      </c>
      <c r="M85" s="17" t="n">
        <f aca="false">K85+L85</f>
        <v>19297</v>
      </c>
      <c r="N85" s="17" t="str">
        <f aca="false">IF(D85="Complete",G85+J85,"")</f>
        <v/>
      </c>
      <c r="O85" s="19" t="str">
        <f aca="false">IF(D85="Complete",(N85-M85)/N85,"")</f>
        <v/>
      </c>
      <c r="P85" s="17" t="str">
        <f aca="false">IF(D85="Complete",G85+I85,"")</f>
        <v/>
      </c>
      <c r="Q85" s="19" t="str">
        <f aca="false">IF(D85="Complete",(P85-M85)/P85,"")</f>
        <v/>
      </c>
      <c r="R85" s="17" t="n">
        <f aca="false">I85-J85</f>
        <v>1800</v>
      </c>
    </row>
    <row r="86" customFormat="false" ht="15" hidden="false" customHeight="false" outlineLevel="0" collapsed="false">
      <c r="A86" s="21" t="n">
        <v>1085</v>
      </c>
      <c r="B86" s="22" t="s">
        <v>182</v>
      </c>
      <c r="C86" s="22" t="s">
        <v>104</v>
      </c>
      <c r="D86" s="22" t="s">
        <v>144</v>
      </c>
      <c r="E86" s="23" t="n">
        <v>46261</v>
      </c>
      <c r="F86" s="23"/>
      <c r="G86" s="17" t="n">
        <f aca="false">SUMIFS(Quotes!$D$2:$D$421,Quotes!$F$2:$F$421,A86,Quotes!$E$2:$E$421,"Accepted")</f>
        <v>252000</v>
      </c>
      <c r="H86" s="12" t="n">
        <f aca="false">COUNTIFS(Variations!$B$2:$B$161,A86)</f>
        <v>5</v>
      </c>
      <c r="I86" s="17" t="n">
        <f aca="false">SUMIFS(Variations!$F$2:$F$161,Variations!$B$2:$B$161,A86)</f>
        <v>34550</v>
      </c>
      <c r="J86" s="17" t="n">
        <f aca="false">SUMIFS(Variations!$F$2:$F$161,Variations!$B$2:$B$161,A86,Variations!$I$2:$I$161,"Yes")</f>
        <v>34550</v>
      </c>
      <c r="K86" s="17" t="n">
        <f aca="false">SUMIFS(Bills!$F$2:$F$668,Bills!$D$2:$D$668,A86)</f>
        <v>27930.03</v>
      </c>
      <c r="L86" s="17" t="n">
        <v>7502.97</v>
      </c>
      <c r="M86" s="17" t="n">
        <f aca="false">K86+L86</f>
        <v>35433</v>
      </c>
      <c r="N86" s="17" t="str">
        <f aca="false">IF(D86="Complete",G86+J86,"")</f>
        <v/>
      </c>
      <c r="O86" s="19" t="str">
        <f aca="false">IF(D86="Complete",(N86-M86)/N86,"")</f>
        <v/>
      </c>
      <c r="P86" s="17" t="str">
        <f aca="false">IF(D86="Complete",G86+I86,"")</f>
        <v/>
      </c>
      <c r="Q86" s="19" t="str">
        <f aca="false">IF(D86="Complete",(P86-M86)/P86,"")</f>
        <v/>
      </c>
      <c r="R86" s="17" t="n">
        <f aca="false">I86-J86</f>
        <v>0</v>
      </c>
    </row>
    <row r="88" customFormat="false" ht="15" hidden="false" customHeight="false" outlineLevel="0" collapsed="false">
      <c r="A88" s="5" t="s">
        <v>183</v>
      </c>
      <c r="G88" s="24" t="n">
        <f aca="false">SUBTOTAL(109,G2:G86)</f>
        <v>7725000</v>
      </c>
      <c r="H88" s="25" t="n">
        <f aca="false">SUBTOTAL(109,H2:H86)</f>
        <v>160</v>
      </c>
      <c r="I88" s="24" t="n">
        <f aca="false">SUBTOTAL(109,I2:I86)</f>
        <v>821900</v>
      </c>
      <c r="J88" s="24" t="n">
        <f aca="false">SUBTOTAL(109,J2:J86)</f>
        <v>644850</v>
      </c>
      <c r="K88" s="24" t="n">
        <f aca="false">SUBTOTAL(109,K2:K86)</f>
        <v>4855804.49</v>
      </c>
      <c r="L88" s="24" t="n">
        <f aca="false">SUBTOTAL(109,L2:L86)</f>
        <v>2229086.51</v>
      </c>
      <c r="M88" s="24" t="n">
        <f aca="false">SUBTOTAL(109,M2:M86)</f>
        <v>7084891</v>
      </c>
      <c r="R88" s="24" t="n">
        <f aca="false">SUBTOTAL(109,R2:R86)</f>
        <v>177050</v>
      </c>
    </row>
  </sheetData>
  <autoFilter ref="A1:R86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3"/>
    <col collapsed="false" customWidth="true" hidden="false" outlineLevel="0" max="3" min="3" style="0" width="38"/>
    <col collapsed="false" customWidth="true" hidden="false" outlineLevel="0" max="4" min="4" style="0" width="15"/>
    <col collapsed="false" customWidth="true" hidden="false" outlineLevel="0" max="5" min="5" style="0" width="11"/>
    <col collapsed="false" customWidth="true" hidden="false" outlineLevel="0" max="6" min="6" style="0" width="8"/>
  </cols>
  <sheetData>
    <row r="1" customFormat="false" ht="31.5" hidden="false" customHeight="true" outlineLevel="0" collapsed="false">
      <c r="A1" s="20" t="s">
        <v>184</v>
      </c>
      <c r="B1" s="20" t="s">
        <v>185</v>
      </c>
      <c r="C1" s="20" t="s">
        <v>186</v>
      </c>
      <c r="D1" s="20" t="s">
        <v>187</v>
      </c>
      <c r="E1" s="20" t="s">
        <v>78</v>
      </c>
      <c r="F1" s="20" t="s">
        <v>75</v>
      </c>
    </row>
    <row r="2" customFormat="false" ht="15" hidden="false" customHeight="false" outlineLevel="0" collapsed="false">
      <c r="A2" s="22" t="s">
        <v>188</v>
      </c>
      <c r="B2" s="23" t="n">
        <v>45931</v>
      </c>
      <c r="C2" s="22" t="s">
        <v>89</v>
      </c>
      <c r="D2" s="17" t="n">
        <v>23500</v>
      </c>
      <c r="E2" s="22" t="s">
        <v>70</v>
      </c>
      <c r="F2" s="21" t="n">
        <v>1001</v>
      </c>
    </row>
    <row r="3" customFormat="false" ht="15" hidden="false" customHeight="false" outlineLevel="0" collapsed="false">
      <c r="A3" s="22" t="s">
        <v>189</v>
      </c>
      <c r="B3" s="23" t="n">
        <v>45931</v>
      </c>
      <c r="C3" s="22" t="s">
        <v>92</v>
      </c>
      <c r="D3" s="17" t="n">
        <v>61500</v>
      </c>
      <c r="E3" s="22" t="s">
        <v>70</v>
      </c>
      <c r="F3" s="21" t="n">
        <v>1002</v>
      </c>
    </row>
    <row r="4" customFormat="false" ht="15" hidden="false" customHeight="false" outlineLevel="0" collapsed="false">
      <c r="A4" s="22" t="s">
        <v>190</v>
      </c>
      <c r="B4" s="23" t="n">
        <v>45931</v>
      </c>
      <c r="C4" s="22" t="s">
        <v>94</v>
      </c>
      <c r="D4" s="17" t="n">
        <v>338500</v>
      </c>
      <c r="E4" s="22" t="s">
        <v>70</v>
      </c>
      <c r="F4" s="21" t="n">
        <v>1003</v>
      </c>
    </row>
    <row r="5" customFormat="false" ht="15" hidden="false" customHeight="false" outlineLevel="0" collapsed="false">
      <c r="A5" s="22" t="s">
        <v>191</v>
      </c>
      <c r="B5" s="23" t="n">
        <v>45931</v>
      </c>
      <c r="C5" s="22" t="s">
        <v>96</v>
      </c>
      <c r="D5" s="17" t="n">
        <v>81500</v>
      </c>
      <c r="E5" s="22" t="s">
        <v>70</v>
      </c>
      <c r="F5" s="21" t="n">
        <v>1004</v>
      </c>
    </row>
    <row r="6" customFormat="false" ht="15" hidden="false" customHeight="false" outlineLevel="0" collapsed="false">
      <c r="A6" s="22" t="s">
        <v>192</v>
      </c>
      <c r="B6" s="23" t="n">
        <v>45931</v>
      </c>
      <c r="C6" s="22" t="s">
        <v>97</v>
      </c>
      <c r="D6" s="17" t="n">
        <v>27500</v>
      </c>
      <c r="E6" s="22" t="s">
        <v>70</v>
      </c>
      <c r="F6" s="21" t="n">
        <v>1005</v>
      </c>
    </row>
    <row r="7" customFormat="false" ht="15" hidden="false" customHeight="false" outlineLevel="0" collapsed="false">
      <c r="A7" s="22" t="s">
        <v>193</v>
      </c>
      <c r="B7" s="23" t="n">
        <v>45931</v>
      </c>
      <c r="C7" s="22" t="s">
        <v>100</v>
      </c>
      <c r="D7" s="17" t="n">
        <v>24500</v>
      </c>
      <c r="E7" s="22" t="s">
        <v>70</v>
      </c>
      <c r="F7" s="21" t="n">
        <v>1007</v>
      </c>
    </row>
    <row r="8" customFormat="false" ht="15" hidden="false" customHeight="false" outlineLevel="0" collapsed="false">
      <c r="A8" s="22" t="s">
        <v>194</v>
      </c>
      <c r="B8" s="23" t="n">
        <v>45931</v>
      </c>
      <c r="C8" s="22" t="s">
        <v>105</v>
      </c>
      <c r="D8" s="17" t="n">
        <v>51000</v>
      </c>
      <c r="E8" s="22" t="s">
        <v>70</v>
      </c>
      <c r="F8" s="21" t="n">
        <v>1010</v>
      </c>
    </row>
    <row r="9" customFormat="false" ht="15" hidden="false" customHeight="false" outlineLevel="0" collapsed="false">
      <c r="A9" s="22" t="s">
        <v>195</v>
      </c>
      <c r="B9" s="23" t="n">
        <v>45932</v>
      </c>
      <c r="C9" s="22" t="s">
        <v>106</v>
      </c>
      <c r="D9" s="17" t="n">
        <v>75500</v>
      </c>
      <c r="E9" s="22" t="s">
        <v>70</v>
      </c>
      <c r="F9" s="21" t="n">
        <v>1011</v>
      </c>
    </row>
    <row r="10" customFormat="false" ht="15" hidden="false" customHeight="false" outlineLevel="0" collapsed="false">
      <c r="A10" s="22" t="s">
        <v>196</v>
      </c>
      <c r="B10" s="23" t="n">
        <v>45932</v>
      </c>
      <c r="C10" s="22" t="s">
        <v>158</v>
      </c>
      <c r="D10" s="17" t="n">
        <v>48000</v>
      </c>
      <c r="E10" s="22" t="s">
        <v>72</v>
      </c>
      <c r="F10" s="21"/>
    </row>
    <row r="11" customFormat="false" ht="15" hidden="false" customHeight="false" outlineLevel="0" collapsed="false">
      <c r="A11" s="22" t="s">
        <v>197</v>
      </c>
      <c r="B11" s="23" t="n">
        <v>45932</v>
      </c>
      <c r="C11" s="22" t="s">
        <v>198</v>
      </c>
      <c r="D11" s="17" t="n">
        <v>135000</v>
      </c>
      <c r="E11" s="22" t="s">
        <v>72</v>
      </c>
      <c r="F11" s="21"/>
    </row>
    <row r="12" customFormat="false" ht="15" hidden="false" customHeight="false" outlineLevel="0" collapsed="false">
      <c r="A12" s="22" t="s">
        <v>199</v>
      </c>
      <c r="B12" s="23" t="n">
        <v>45936</v>
      </c>
      <c r="C12" s="22" t="s">
        <v>159</v>
      </c>
      <c r="D12" s="17" t="n">
        <v>48000</v>
      </c>
      <c r="E12" s="22" t="s">
        <v>72</v>
      </c>
      <c r="F12" s="21"/>
    </row>
    <row r="13" customFormat="false" ht="15" hidden="false" customHeight="false" outlineLevel="0" collapsed="false">
      <c r="A13" s="22" t="s">
        <v>200</v>
      </c>
      <c r="B13" s="23" t="n">
        <v>45938</v>
      </c>
      <c r="C13" s="22" t="s">
        <v>201</v>
      </c>
      <c r="D13" s="17" t="n">
        <v>47000</v>
      </c>
      <c r="E13" s="22" t="s">
        <v>71</v>
      </c>
      <c r="F13" s="21"/>
    </row>
    <row r="14" customFormat="false" ht="15" hidden="false" customHeight="false" outlineLevel="0" collapsed="false">
      <c r="A14" s="22" t="s">
        <v>202</v>
      </c>
      <c r="B14" s="23" t="n">
        <v>45938</v>
      </c>
      <c r="C14" s="22" t="s">
        <v>203</v>
      </c>
      <c r="D14" s="17" t="n">
        <v>39500</v>
      </c>
      <c r="E14" s="22" t="s">
        <v>71</v>
      </c>
      <c r="F14" s="21"/>
    </row>
    <row r="15" customFormat="false" ht="15" hidden="false" customHeight="false" outlineLevel="0" collapsed="false">
      <c r="A15" s="22" t="s">
        <v>204</v>
      </c>
      <c r="B15" s="23" t="n">
        <v>45940</v>
      </c>
      <c r="C15" s="22" t="s">
        <v>205</v>
      </c>
      <c r="D15" s="17" t="n">
        <v>66000</v>
      </c>
      <c r="E15" s="22" t="s">
        <v>71</v>
      </c>
      <c r="F15" s="21"/>
    </row>
    <row r="16" customFormat="false" ht="15" hidden="false" customHeight="false" outlineLevel="0" collapsed="false">
      <c r="A16" s="22" t="s">
        <v>206</v>
      </c>
      <c r="B16" s="23" t="n">
        <v>45941</v>
      </c>
      <c r="C16" s="22" t="s">
        <v>207</v>
      </c>
      <c r="D16" s="17" t="n">
        <v>338000</v>
      </c>
      <c r="E16" s="22" t="s">
        <v>72</v>
      </c>
      <c r="F16" s="21"/>
    </row>
    <row r="17" customFormat="false" ht="15" hidden="false" customHeight="false" outlineLevel="0" collapsed="false">
      <c r="A17" s="22" t="s">
        <v>208</v>
      </c>
      <c r="B17" s="23" t="n">
        <v>45941</v>
      </c>
      <c r="C17" s="22" t="s">
        <v>108</v>
      </c>
      <c r="D17" s="17" t="n">
        <v>17500</v>
      </c>
      <c r="E17" s="22" t="s">
        <v>71</v>
      </c>
      <c r="F17" s="21"/>
    </row>
    <row r="18" customFormat="false" ht="15" hidden="false" customHeight="false" outlineLevel="0" collapsed="false">
      <c r="A18" s="22" t="s">
        <v>209</v>
      </c>
      <c r="B18" s="23" t="n">
        <v>45943</v>
      </c>
      <c r="C18" s="22" t="s">
        <v>103</v>
      </c>
      <c r="D18" s="17" t="n">
        <v>201500</v>
      </c>
      <c r="E18" s="22" t="s">
        <v>70</v>
      </c>
      <c r="F18" s="21" t="n">
        <v>1009</v>
      </c>
    </row>
    <row r="19" customFormat="false" ht="15" hidden="false" customHeight="false" outlineLevel="0" collapsed="false">
      <c r="A19" s="22" t="s">
        <v>210</v>
      </c>
      <c r="B19" s="23" t="n">
        <v>45943</v>
      </c>
      <c r="C19" s="22" t="s">
        <v>211</v>
      </c>
      <c r="D19" s="17" t="n">
        <v>56500</v>
      </c>
      <c r="E19" s="22" t="s">
        <v>71</v>
      </c>
      <c r="F19" s="21"/>
    </row>
    <row r="20" customFormat="false" ht="15" hidden="false" customHeight="false" outlineLevel="0" collapsed="false">
      <c r="A20" s="22" t="s">
        <v>212</v>
      </c>
      <c r="B20" s="23" t="n">
        <v>45945</v>
      </c>
      <c r="C20" s="22" t="s">
        <v>213</v>
      </c>
      <c r="D20" s="17" t="n">
        <v>118500</v>
      </c>
      <c r="E20" s="22" t="s">
        <v>72</v>
      </c>
      <c r="F20" s="21"/>
    </row>
    <row r="21" customFormat="false" ht="15" hidden="false" customHeight="false" outlineLevel="0" collapsed="false">
      <c r="A21" s="22" t="s">
        <v>214</v>
      </c>
      <c r="B21" s="23" t="n">
        <v>45946</v>
      </c>
      <c r="C21" s="22" t="s">
        <v>101</v>
      </c>
      <c r="D21" s="17" t="n">
        <v>230500</v>
      </c>
      <c r="E21" s="22" t="s">
        <v>70</v>
      </c>
      <c r="F21" s="21" t="n">
        <v>1008</v>
      </c>
    </row>
    <row r="22" customFormat="false" ht="15" hidden="false" customHeight="false" outlineLevel="0" collapsed="false">
      <c r="A22" s="22" t="s">
        <v>215</v>
      </c>
      <c r="B22" s="23" t="n">
        <v>45948</v>
      </c>
      <c r="C22" s="22" t="s">
        <v>216</v>
      </c>
      <c r="D22" s="17" t="n">
        <v>31000</v>
      </c>
      <c r="E22" s="22" t="s">
        <v>72</v>
      </c>
      <c r="F22" s="21"/>
    </row>
    <row r="23" customFormat="false" ht="15" hidden="false" customHeight="false" outlineLevel="0" collapsed="false">
      <c r="A23" s="22" t="s">
        <v>217</v>
      </c>
      <c r="B23" s="23" t="n">
        <v>45949</v>
      </c>
      <c r="C23" s="22" t="s">
        <v>145</v>
      </c>
      <c r="D23" s="17" t="n">
        <v>78000</v>
      </c>
      <c r="E23" s="22" t="s">
        <v>72</v>
      </c>
      <c r="F23" s="21"/>
    </row>
    <row r="24" customFormat="false" ht="15" hidden="false" customHeight="false" outlineLevel="0" collapsed="false">
      <c r="A24" s="22" t="s">
        <v>218</v>
      </c>
      <c r="B24" s="23" t="n">
        <v>45950</v>
      </c>
      <c r="C24" s="22" t="s">
        <v>153</v>
      </c>
      <c r="D24" s="17" t="n">
        <v>47000</v>
      </c>
      <c r="E24" s="22" t="s">
        <v>71</v>
      </c>
      <c r="F24" s="21"/>
    </row>
    <row r="25" customFormat="false" ht="15" hidden="false" customHeight="false" outlineLevel="0" collapsed="false">
      <c r="A25" s="22" t="s">
        <v>219</v>
      </c>
      <c r="B25" s="23" t="n">
        <v>45951</v>
      </c>
      <c r="C25" s="22" t="s">
        <v>111</v>
      </c>
      <c r="D25" s="17" t="n">
        <v>137500</v>
      </c>
      <c r="E25" s="22" t="s">
        <v>70</v>
      </c>
      <c r="F25" s="21" t="n">
        <v>1016</v>
      </c>
    </row>
    <row r="26" customFormat="false" ht="15" hidden="false" customHeight="false" outlineLevel="0" collapsed="false">
      <c r="A26" s="22" t="s">
        <v>220</v>
      </c>
      <c r="B26" s="23" t="n">
        <v>45951</v>
      </c>
      <c r="C26" s="22" t="s">
        <v>221</v>
      </c>
      <c r="D26" s="17" t="n">
        <v>32500</v>
      </c>
      <c r="E26" s="22" t="s">
        <v>71</v>
      </c>
      <c r="F26" s="21"/>
    </row>
    <row r="27" customFormat="false" ht="15" hidden="false" customHeight="false" outlineLevel="0" collapsed="false">
      <c r="A27" s="22" t="s">
        <v>222</v>
      </c>
      <c r="B27" s="23" t="n">
        <v>45952</v>
      </c>
      <c r="C27" s="22" t="s">
        <v>168</v>
      </c>
      <c r="D27" s="17" t="n">
        <v>268000</v>
      </c>
      <c r="E27" s="22" t="s">
        <v>72</v>
      </c>
      <c r="F27" s="21"/>
    </row>
    <row r="28" customFormat="false" ht="15" hidden="false" customHeight="false" outlineLevel="0" collapsed="false">
      <c r="A28" s="22" t="s">
        <v>223</v>
      </c>
      <c r="B28" s="23" t="n">
        <v>45952</v>
      </c>
      <c r="C28" s="22" t="s">
        <v>140</v>
      </c>
      <c r="D28" s="17" t="n">
        <v>40500</v>
      </c>
      <c r="E28" s="22" t="s">
        <v>72</v>
      </c>
      <c r="F28" s="21"/>
    </row>
    <row r="29" customFormat="false" ht="15" hidden="false" customHeight="false" outlineLevel="0" collapsed="false">
      <c r="A29" s="22" t="s">
        <v>224</v>
      </c>
      <c r="B29" s="23" t="n">
        <v>45952</v>
      </c>
      <c r="C29" s="22" t="s">
        <v>225</v>
      </c>
      <c r="D29" s="17" t="n">
        <v>35500</v>
      </c>
      <c r="E29" s="22" t="s">
        <v>72</v>
      </c>
      <c r="F29" s="21"/>
    </row>
    <row r="30" customFormat="false" ht="15" hidden="false" customHeight="false" outlineLevel="0" collapsed="false">
      <c r="A30" s="22" t="s">
        <v>226</v>
      </c>
      <c r="B30" s="23" t="n">
        <v>45953</v>
      </c>
      <c r="C30" s="22" t="s">
        <v>98</v>
      </c>
      <c r="D30" s="17" t="n">
        <v>36000</v>
      </c>
      <c r="E30" s="22" t="s">
        <v>70</v>
      </c>
      <c r="F30" s="21" t="n">
        <v>1006</v>
      </c>
    </row>
    <row r="31" customFormat="false" ht="15" hidden="false" customHeight="false" outlineLevel="0" collapsed="false">
      <c r="A31" s="22" t="s">
        <v>227</v>
      </c>
      <c r="B31" s="23" t="n">
        <v>45955</v>
      </c>
      <c r="C31" s="22" t="s">
        <v>228</v>
      </c>
      <c r="D31" s="17" t="n">
        <v>26500</v>
      </c>
      <c r="E31" s="22" t="s">
        <v>71</v>
      </c>
      <c r="F31" s="21"/>
    </row>
    <row r="32" customFormat="false" ht="15" hidden="false" customHeight="false" outlineLevel="0" collapsed="false">
      <c r="A32" s="22" t="s">
        <v>229</v>
      </c>
      <c r="B32" s="23" t="n">
        <v>45957</v>
      </c>
      <c r="C32" s="22" t="s">
        <v>216</v>
      </c>
      <c r="D32" s="17" t="n">
        <v>33500</v>
      </c>
      <c r="E32" s="22" t="s">
        <v>71</v>
      </c>
      <c r="F32" s="21"/>
    </row>
    <row r="33" customFormat="false" ht="15" hidden="false" customHeight="false" outlineLevel="0" collapsed="false">
      <c r="A33" s="22" t="s">
        <v>230</v>
      </c>
      <c r="B33" s="23" t="n">
        <v>45959</v>
      </c>
      <c r="C33" s="22" t="s">
        <v>231</v>
      </c>
      <c r="D33" s="17" t="n">
        <v>164000</v>
      </c>
      <c r="E33" s="22" t="s">
        <v>72</v>
      </c>
      <c r="F33" s="21"/>
    </row>
    <row r="34" customFormat="false" ht="15" hidden="false" customHeight="false" outlineLevel="0" collapsed="false">
      <c r="A34" s="22" t="s">
        <v>232</v>
      </c>
      <c r="B34" s="23" t="n">
        <v>45960</v>
      </c>
      <c r="C34" s="22" t="s">
        <v>134</v>
      </c>
      <c r="D34" s="17" t="n">
        <v>37000</v>
      </c>
      <c r="E34" s="22" t="s">
        <v>72</v>
      </c>
      <c r="F34" s="21"/>
    </row>
    <row r="35" customFormat="false" ht="15" hidden="false" customHeight="false" outlineLevel="0" collapsed="false">
      <c r="A35" s="22" t="s">
        <v>233</v>
      </c>
      <c r="B35" s="23" t="n">
        <v>45961</v>
      </c>
      <c r="C35" s="22" t="s">
        <v>116</v>
      </c>
      <c r="D35" s="17" t="n">
        <v>28000</v>
      </c>
      <c r="E35" s="22" t="s">
        <v>70</v>
      </c>
      <c r="F35" s="21" t="n">
        <v>1020</v>
      </c>
    </row>
    <row r="36" customFormat="false" ht="15" hidden="false" customHeight="false" outlineLevel="0" collapsed="false">
      <c r="A36" s="22" t="s">
        <v>234</v>
      </c>
      <c r="B36" s="23" t="n">
        <v>45961</v>
      </c>
      <c r="C36" s="22" t="s">
        <v>117</v>
      </c>
      <c r="D36" s="17" t="n">
        <v>27000</v>
      </c>
      <c r="E36" s="22" t="s">
        <v>72</v>
      </c>
      <c r="F36" s="21"/>
    </row>
    <row r="37" customFormat="false" ht="15" hidden="false" customHeight="false" outlineLevel="0" collapsed="false">
      <c r="A37" s="22" t="s">
        <v>235</v>
      </c>
      <c r="B37" s="23" t="n">
        <v>45963</v>
      </c>
      <c r="C37" s="22" t="s">
        <v>169</v>
      </c>
      <c r="D37" s="17" t="n">
        <v>83000</v>
      </c>
      <c r="E37" s="22" t="s">
        <v>71</v>
      </c>
      <c r="F37" s="21"/>
    </row>
    <row r="38" customFormat="false" ht="15" hidden="false" customHeight="false" outlineLevel="0" collapsed="false">
      <c r="A38" s="22" t="s">
        <v>236</v>
      </c>
      <c r="B38" s="23" t="n">
        <v>45964</v>
      </c>
      <c r="C38" s="22" t="s">
        <v>113</v>
      </c>
      <c r="D38" s="17" t="n">
        <v>210500</v>
      </c>
      <c r="E38" s="22" t="s">
        <v>72</v>
      </c>
      <c r="F38" s="21"/>
    </row>
    <row r="39" customFormat="false" ht="15" hidden="false" customHeight="false" outlineLevel="0" collapsed="false">
      <c r="A39" s="22" t="s">
        <v>237</v>
      </c>
      <c r="B39" s="23" t="n">
        <v>45966</v>
      </c>
      <c r="C39" s="22" t="s">
        <v>119</v>
      </c>
      <c r="D39" s="17" t="n">
        <v>254500</v>
      </c>
      <c r="E39" s="22" t="s">
        <v>70</v>
      </c>
      <c r="F39" s="21" t="n">
        <v>1023</v>
      </c>
    </row>
    <row r="40" customFormat="false" ht="15" hidden="false" customHeight="false" outlineLevel="0" collapsed="false">
      <c r="A40" s="22" t="s">
        <v>238</v>
      </c>
      <c r="B40" s="23" t="n">
        <v>45966</v>
      </c>
      <c r="C40" s="22" t="s">
        <v>166</v>
      </c>
      <c r="D40" s="17" t="n">
        <v>29500</v>
      </c>
      <c r="E40" s="22" t="s">
        <v>72</v>
      </c>
      <c r="F40" s="21"/>
    </row>
    <row r="41" customFormat="false" ht="15" hidden="false" customHeight="false" outlineLevel="0" collapsed="false">
      <c r="A41" s="22" t="s">
        <v>239</v>
      </c>
      <c r="B41" s="23" t="n">
        <v>45968</v>
      </c>
      <c r="C41" s="22" t="s">
        <v>107</v>
      </c>
      <c r="D41" s="17" t="n">
        <v>19000</v>
      </c>
      <c r="E41" s="22" t="s">
        <v>70</v>
      </c>
      <c r="F41" s="21" t="n">
        <v>1012</v>
      </c>
    </row>
    <row r="42" customFormat="false" ht="15" hidden="false" customHeight="false" outlineLevel="0" collapsed="false">
      <c r="A42" s="22" t="s">
        <v>240</v>
      </c>
      <c r="B42" s="23" t="n">
        <v>45968</v>
      </c>
      <c r="C42" s="22" t="s">
        <v>110</v>
      </c>
      <c r="D42" s="17" t="n">
        <v>191500</v>
      </c>
      <c r="E42" s="22" t="s">
        <v>70</v>
      </c>
      <c r="F42" s="21" t="n">
        <v>1015</v>
      </c>
    </row>
    <row r="43" customFormat="false" ht="15" hidden="false" customHeight="false" outlineLevel="0" collapsed="false">
      <c r="A43" s="22" t="s">
        <v>241</v>
      </c>
      <c r="B43" s="23" t="n">
        <v>45968</v>
      </c>
      <c r="C43" s="22" t="s">
        <v>242</v>
      </c>
      <c r="D43" s="17" t="n">
        <v>198500</v>
      </c>
      <c r="E43" s="22" t="s">
        <v>72</v>
      </c>
      <c r="F43" s="21"/>
    </row>
    <row r="44" customFormat="false" ht="15" hidden="false" customHeight="false" outlineLevel="0" collapsed="false">
      <c r="A44" s="22" t="s">
        <v>243</v>
      </c>
      <c r="B44" s="23" t="n">
        <v>45970</v>
      </c>
      <c r="C44" s="22" t="s">
        <v>244</v>
      </c>
      <c r="D44" s="17" t="n">
        <v>249500</v>
      </c>
      <c r="E44" s="22" t="s">
        <v>72</v>
      </c>
      <c r="F44" s="21"/>
    </row>
    <row r="45" customFormat="false" ht="15" hidden="false" customHeight="false" outlineLevel="0" collapsed="false">
      <c r="A45" s="22" t="s">
        <v>245</v>
      </c>
      <c r="B45" s="23" t="n">
        <v>45970</v>
      </c>
      <c r="C45" s="22" t="s">
        <v>246</v>
      </c>
      <c r="D45" s="17" t="n">
        <v>203500</v>
      </c>
      <c r="E45" s="22" t="s">
        <v>72</v>
      </c>
      <c r="F45" s="21"/>
    </row>
    <row r="46" customFormat="false" ht="15" hidden="false" customHeight="false" outlineLevel="0" collapsed="false">
      <c r="A46" s="22" t="s">
        <v>247</v>
      </c>
      <c r="B46" s="23" t="n">
        <v>45972</v>
      </c>
      <c r="C46" s="22" t="s">
        <v>159</v>
      </c>
      <c r="D46" s="17" t="n">
        <v>40000</v>
      </c>
      <c r="E46" s="22" t="s">
        <v>72</v>
      </c>
      <c r="F46" s="21"/>
    </row>
    <row r="47" customFormat="false" ht="15" hidden="false" customHeight="false" outlineLevel="0" collapsed="false">
      <c r="A47" s="22" t="s">
        <v>248</v>
      </c>
      <c r="B47" s="23" t="n">
        <v>45973</v>
      </c>
      <c r="C47" s="22" t="s">
        <v>109</v>
      </c>
      <c r="D47" s="17" t="n">
        <v>51500</v>
      </c>
      <c r="E47" s="22" t="s">
        <v>70</v>
      </c>
      <c r="F47" s="21" t="n">
        <v>1014</v>
      </c>
    </row>
    <row r="48" customFormat="false" ht="15" hidden="false" customHeight="false" outlineLevel="0" collapsed="false">
      <c r="A48" s="22" t="s">
        <v>249</v>
      </c>
      <c r="B48" s="23" t="n">
        <v>45974</v>
      </c>
      <c r="C48" s="22" t="s">
        <v>250</v>
      </c>
      <c r="D48" s="17" t="n">
        <v>185500</v>
      </c>
      <c r="E48" s="22" t="s">
        <v>72</v>
      </c>
      <c r="F48" s="21"/>
    </row>
    <row r="49" customFormat="false" ht="15" hidden="false" customHeight="false" outlineLevel="0" collapsed="false">
      <c r="A49" s="22" t="s">
        <v>251</v>
      </c>
      <c r="B49" s="23" t="n">
        <v>45974</v>
      </c>
      <c r="C49" s="22" t="s">
        <v>252</v>
      </c>
      <c r="D49" s="17" t="n">
        <v>261500</v>
      </c>
      <c r="E49" s="22" t="s">
        <v>72</v>
      </c>
      <c r="F49" s="21"/>
    </row>
    <row r="50" customFormat="false" ht="15" hidden="false" customHeight="false" outlineLevel="0" collapsed="false">
      <c r="A50" s="22" t="s">
        <v>253</v>
      </c>
      <c r="B50" s="23" t="n">
        <v>45975</v>
      </c>
      <c r="C50" s="22" t="s">
        <v>254</v>
      </c>
      <c r="D50" s="17" t="n">
        <v>66500</v>
      </c>
      <c r="E50" s="22" t="s">
        <v>72</v>
      </c>
      <c r="F50" s="21"/>
    </row>
    <row r="51" customFormat="false" ht="15" hidden="false" customHeight="false" outlineLevel="0" collapsed="false">
      <c r="A51" s="22" t="s">
        <v>255</v>
      </c>
      <c r="B51" s="23" t="n">
        <v>45976</v>
      </c>
      <c r="C51" s="22" t="s">
        <v>114</v>
      </c>
      <c r="D51" s="17" t="n">
        <v>243000</v>
      </c>
      <c r="E51" s="22" t="s">
        <v>70</v>
      </c>
      <c r="F51" s="21" t="n">
        <v>1019</v>
      </c>
    </row>
    <row r="52" customFormat="false" ht="15" hidden="false" customHeight="false" outlineLevel="0" collapsed="false">
      <c r="A52" s="22" t="s">
        <v>256</v>
      </c>
      <c r="B52" s="23" t="n">
        <v>45976</v>
      </c>
      <c r="C52" s="22" t="s">
        <v>118</v>
      </c>
      <c r="D52" s="17" t="n">
        <v>48000</v>
      </c>
      <c r="E52" s="22" t="s">
        <v>70</v>
      </c>
      <c r="F52" s="21" t="n">
        <v>1022</v>
      </c>
    </row>
    <row r="53" customFormat="false" ht="15" hidden="false" customHeight="false" outlineLevel="0" collapsed="false">
      <c r="A53" s="22" t="s">
        <v>257</v>
      </c>
      <c r="B53" s="23" t="n">
        <v>45978</v>
      </c>
      <c r="C53" s="22" t="s">
        <v>155</v>
      </c>
      <c r="D53" s="17" t="n">
        <v>54000</v>
      </c>
      <c r="E53" s="22" t="s">
        <v>72</v>
      </c>
      <c r="F53" s="21"/>
    </row>
    <row r="54" customFormat="false" ht="15" hidden="false" customHeight="false" outlineLevel="0" collapsed="false">
      <c r="A54" s="22" t="s">
        <v>258</v>
      </c>
      <c r="B54" s="23" t="n">
        <v>45978</v>
      </c>
      <c r="C54" s="22" t="s">
        <v>244</v>
      </c>
      <c r="D54" s="17" t="n">
        <v>214500</v>
      </c>
      <c r="E54" s="22" t="s">
        <v>72</v>
      </c>
      <c r="F54" s="21"/>
    </row>
    <row r="55" customFormat="false" ht="15" hidden="false" customHeight="false" outlineLevel="0" collapsed="false">
      <c r="A55" s="22" t="s">
        <v>259</v>
      </c>
      <c r="B55" s="23" t="n">
        <v>45980</v>
      </c>
      <c r="C55" s="22" t="s">
        <v>216</v>
      </c>
      <c r="D55" s="17" t="n">
        <v>32500</v>
      </c>
      <c r="E55" s="22" t="s">
        <v>71</v>
      </c>
      <c r="F55" s="21"/>
    </row>
    <row r="56" customFormat="false" ht="15" hidden="false" customHeight="false" outlineLevel="0" collapsed="false">
      <c r="A56" s="22" t="s">
        <v>260</v>
      </c>
      <c r="B56" s="23" t="n">
        <v>45981</v>
      </c>
      <c r="C56" s="22" t="s">
        <v>261</v>
      </c>
      <c r="D56" s="17" t="n">
        <v>35500</v>
      </c>
      <c r="E56" s="22" t="s">
        <v>71</v>
      </c>
      <c r="F56" s="21"/>
    </row>
    <row r="57" customFormat="false" ht="15" hidden="false" customHeight="false" outlineLevel="0" collapsed="false">
      <c r="A57" s="22" t="s">
        <v>262</v>
      </c>
      <c r="B57" s="23" t="n">
        <v>45982</v>
      </c>
      <c r="C57" s="22" t="s">
        <v>108</v>
      </c>
      <c r="D57" s="17" t="n">
        <v>33000</v>
      </c>
      <c r="E57" s="22" t="s">
        <v>70</v>
      </c>
      <c r="F57" s="21" t="n">
        <v>1013</v>
      </c>
    </row>
    <row r="58" customFormat="false" ht="15" hidden="false" customHeight="false" outlineLevel="0" collapsed="false">
      <c r="A58" s="22" t="s">
        <v>263</v>
      </c>
      <c r="B58" s="23" t="n">
        <v>45982</v>
      </c>
      <c r="C58" s="22" t="s">
        <v>117</v>
      </c>
      <c r="D58" s="17" t="n">
        <v>34500</v>
      </c>
      <c r="E58" s="22" t="s">
        <v>70</v>
      </c>
      <c r="F58" s="21" t="n">
        <v>1021</v>
      </c>
    </row>
    <row r="59" customFormat="false" ht="15" hidden="false" customHeight="false" outlineLevel="0" collapsed="false">
      <c r="A59" s="22" t="s">
        <v>264</v>
      </c>
      <c r="B59" s="23" t="n">
        <v>45983</v>
      </c>
      <c r="C59" s="22" t="s">
        <v>265</v>
      </c>
      <c r="D59" s="17" t="n">
        <v>257000</v>
      </c>
      <c r="E59" s="22" t="s">
        <v>71</v>
      </c>
      <c r="F59" s="21"/>
    </row>
    <row r="60" customFormat="false" ht="15" hidden="false" customHeight="false" outlineLevel="0" collapsed="false">
      <c r="A60" s="22" t="s">
        <v>266</v>
      </c>
      <c r="B60" s="23" t="n">
        <v>45986</v>
      </c>
      <c r="C60" s="22" t="s">
        <v>267</v>
      </c>
      <c r="D60" s="17" t="n">
        <v>34500</v>
      </c>
      <c r="E60" s="22" t="s">
        <v>72</v>
      </c>
      <c r="F60" s="21"/>
    </row>
    <row r="61" customFormat="false" ht="15" hidden="false" customHeight="false" outlineLevel="0" collapsed="false">
      <c r="A61" s="22" t="s">
        <v>268</v>
      </c>
      <c r="B61" s="23" t="n">
        <v>45986</v>
      </c>
      <c r="C61" s="22" t="s">
        <v>105</v>
      </c>
      <c r="D61" s="17" t="n">
        <v>27000</v>
      </c>
      <c r="E61" s="22" t="s">
        <v>72</v>
      </c>
      <c r="F61" s="21"/>
    </row>
    <row r="62" customFormat="false" ht="15" hidden="false" customHeight="false" outlineLevel="0" collapsed="false">
      <c r="A62" s="22" t="s">
        <v>269</v>
      </c>
      <c r="B62" s="23" t="n">
        <v>45986</v>
      </c>
      <c r="C62" s="22" t="s">
        <v>270</v>
      </c>
      <c r="D62" s="17" t="n">
        <v>35500</v>
      </c>
      <c r="E62" s="22" t="s">
        <v>71</v>
      </c>
      <c r="F62" s="21"/>
    </row>
    <row r="63" customFormat="false" ht="15" hidden="false" customHeight="false" outlineLevel="0" collapsed="false">
      <c r="A63" s="22" t="s">
        <v>271</v>
      </c>
      <c r="B63" s="23" t="n">
        <v>45987</v>
      </c>
      <c r="C63" s="22" t="s">
        <v>121</v>
      </c>
      <c r="D63" s="17" t="n">
        <v>75000</v>
      </c>
      <c r="E63" s="22" t="s">
        <v>70</v>
      </c>
      <c r="F63" s="21" t="n">
        <v>1025</v>
      </c>
    </row>
    <row r="64" customFormat="false" ht="15" hidden="false" customHeight="false" outlineLevel="0" collapsed="false">
      <c r="A64" s="22" t="s">
        <v>272</v>
      </c>
      <c r="B64" s="23" t="n">
        <v>45987</v>
      </c>
      <c r="C64" s="22" t="s">
        <v>111</v>
      </c>
      <c r="D64" s="17" t="n">
        <v>214500</v>
      </c>
      <c r="E64" s="22" t="s">
        <v>72</v>
      </c>
      <c r="F64" s="21"/>
    </row>
    <row r="65" customFormat="false" ht="15" hidden="false" customHeight="false" outlineLevel="0" collapsed="false">
      <c r="A65" s="22" t="s">
        <v>273</v>
      </c>
      <c r="B65" s="23" t="n">
        <v>45988</v>
      </c>
      <c r="C65" s="22" t="s">
        <v>112</v>
      </c>
      <c r="D65" s="17" t="n">
        <v>49500</v>
      </c>
      <c r="E65" s="22" t="s">
        <v>70</v>
      </c>
      <c r="F65" s="21" t="n">
        <v>1017</v>
      </c>
    </row>
    <row r="66" customFormat="false" ht="15" hidden="false" customHeight="false" outlineLevel="0" collapsed="false">
      <c r="A66" s="22" t="s">
        <v>274</v>
      </c>
      <c r="B66" s="23" t="n">
        <v>45989</v>
      </c>
      <c r="C66" s="22" t="s">
        <v>123</v>
      </c>
      <c r="D66" s="17" t="n">
        <v>47000</v>
      </c>
      <c r="E66" s="22" t="s">
        <v>70</v>
      </c>
      <c r="F66" s="21" t="n">
        <v>1027</v>
      </c>
    </row>
    <row r="67" customFormat="false" ht="15" hidden="false" customHeight="false" outlineLevel="0" collapsed="false">
      <c r="A67" s="22" t="s">
        <v>275</v>
      </c>
      <c r="B67" s="23" t="n">
        <v>45989</v>
      </c>
      <c r="C67" s="22" t="s">
        <v>261</v>
      </c>
      <c r="D67" s="17" t="n">
        <v>32000</v>
      </c>
      <c r="E67" s="22" t="s">
        <v>71</v>
      </c>
      <c r="F67" s="21"/>
    </row>
    <row r="68" customFormat="false" ht="15" hidden="false" customHeight="false" outlineLevel="0" collapsed="false">
      <c r="A68" s="22" t="s">
        <v>276</v>
      </c>
      <c r="B68" s="23" t="n">
        <v>45997</v>
      </c>
      <c r="C68" s="22" t="s">
        <v>113</v>
      </c>
      <c r="D68" s="17" t="n">
        <v>258500</v>
      </c>
      <c r="E68" s="22" t="s">
        <v>70</v>
      </c>
      <c r="F68" s="21" t="n">
        <v>1018</v>
      </c>
    </row>
    <row r="69" customFormat="false" ht="15" hidden="false" customHeight="false" outlineLevel="0" collapsed="false">
      <c r="A69" s="22" t="s">
        <v>277</v>
      </c>
      <c r="B69" s="23" t="n">
        <v>45997</v>
      </c>
      <c r="C69" s="22" t="s">
        <v>126</v>
      </c>
      <c r="D69" s="17" t="n">
        <v>21500</v>
      </c>
      <c r="E69" s="22" t="s">
        <v>70</v>
      </c>
      <c r="F69" s="21" t="n">
        <v>1030</v>
      </c>
    </row>
    <row r="70" customFormat="false" ht="15" hidden="false" customHeight="false" outlineLevel="0" collapsed="false">
      <c r="A70" s="22" t="s">
        <v>278</v>
      </c>
      <c r="B70" s="23" t="n">
        <v>45997</v>
      </c>
      <c r="C70" s="22" t="s">
        <v>123</v>
      </c>
      <c r="D70" s="17" t="n">
        <v>44000</v>
      </c>
      <c r="E70" s="22" t="s">
        <v>72</v>
      </c>
      <c r="F70" s="21"/>
    </row>
    <row r="71" customFormat="false" ht="15" hidden="false" customHeight="false" outlineLevel="0" collapsed="false">
      <c r="A71" s="22" t="s">
        <v>279</v>
      </c>
      <c r="B71" s="23" t="n">
        <v>45998</v>
      </c>
      <c r="C71" s="22" t="s">
        <v>139</v>
      </c>
      <c r="D71" s="17" t="n">
        <v>51500</v>
      </c>
      <c r="E71" s="22" t="s">
        <v>71</v>
      </c>
      <c r="F71" s="21"/>
    </row>
    <row r="72" customFormat="false" ht="15" hidden="false" customHeight="false" outlineLevel="0" collapsed="false">
      <c r="A72" s="22" t="s">
        <v>280</v>
      </c>
      <c r="B72" s="23" t="n">
        <v>45998</v>
      </c>
      <c r="C72" s="22" t="s">
        <v>281</v>
      </c>
      <c r="D72" s="17" t="n">
        <v>274000</v>
      </c>
      <c r="E72" s="22" t="s">
        <v>72</v>
      </c>
      <c r="F72" s="21"/>
    </row>
    <row r="73" customFormat="false" ht="15" hidden="false" customHeight="false" outlineLevel="0" collapsed="false">
      <c r="A73" s="22" t="s">
        <v>282</v>
      </c>
      <c r="B73" s="23" t="n">
        <v>45998</v>
      </c>
      <c r="C73" s="22" t="s">
        <v>174</v>
      </c>
      <c r="D73" s="17" t="n">
        <v>29000</v>
      </c>
      <c r="E73" s="22" t="s">
        <v>71</v>
      </c>
      <c r="F73" s="21"/>
    </row>
    <row r="74" customFormat="false" ht="15" hidden="false" customHeight="false" outlineLevel="0" collapsed="false">
      <c r="A74" s="22" t="s">
        <v>283</v>
      </c>
      <c r="B74" s="23" t="n">
        <v>46002</v>
      </c>
      <c r="C74" s="22" t="s">
        <v>128</v>
      </c>
      <c r="D74" s="17" t="n">
        <v>81500</v>
      </c>
      <c r="E74" s="22" t="s">
        <v>70</v>
      </c>
      <c r="F74" s="21" t="n">
        <v>1032</v>
      </c>
    </row>
    <row r="75" customFormat="false" ht="15" hidden="false" customHeight="false" outlineLevel="0" collapsed="false">
      <c r="A75" s="22" t="s">
        <v>284</v>
      </c>
      <c r="B75" s="23" t="n">
        <v>46002</v>
      </c>
      <c r="C75" s="22" t="s">
        <v>132</v>
      </c>
      <c r="D75" s="17" t="n">
        <v>71000</v>
      </c>
      <c r="E75" s="22" t="s">
        <v>70</v>
      </c>
      <c r="F75" s="21" t="n">
        <v>1036</v>
      </c>
    </row>
    <row r="76" customFormat="false" ht="15" hidden="false" customHeight="false" outlineLevel="0" collapsed="false">
      <c r="A76" s="22" t="s">
        <v>285</v>
      </c>
      <c r="B76" s="23" t="n">
        <v>46002</v>
      </c>
      <c r="C76" s="22" t="s">
        <v>286</v>
      </c>
      <c r="D76" s="17" t="n">
        <v>150500</v>
      </c>
      <c r="E76" s="22" t="s">
        <v>71</v>
      </c>
      <c r="F76" s="21"/>
    </row>
    <row r="77" customFormat="false" ht="15" hidden="false" customHeight="false" outlineLevel="0" collapsed="false">
      <c r="A77" s="22" t="s">
        <v>287</v>
      </c>
      <c r="B77" s="23" t="n">
        <v>46004</v>
      </c>
      <c r="C77" s="22" t="s">
        <v>161</v>
      </c>
      <c r="D77" s="17" t="n">
        <v>46500</v>
      </c>
      <c r="E77" s="22" t="s">
        <v>71</v>
      </c>
      <c r="F77" s="21"/>
    </row>
    <row r="78" customFormat="false" ht="15" hidden="false" customHeight="false" outlineLevel="0" collapsed="false">
      <c r="A78" s="22" t="s">
        <v>288</v>
      </c>
      <c r="B78" s="23" t="n">
        <v>46004</v>
      </c>
      <c r="C78" s="22" t="s">
        <v>129</v>
      </c>
      <c r="D78" s="17" t="n">
        <v>37500</v>
      </c>
      <c r="E78" s="22" t="s">
        <v>71</v>
      </c>
      <c r="F78" s="21"/>
    </row>
    <row r="79" customFormat="false" ht="15" hidden="false" customHeight="false" outlineLevel="0" collapsed="false">
      <c r="A79" s="22" t="s">
        <v>289</v>
      </c>
      <c r="B79" s="23" t="n">
        <v>46005</v>
      </c>
      <c r="C79" s="22" t="s">
        <v>130</v>
      </c>
      <c r="D79" s="17" t="n">
        <v>114500</v>
      </c>
      <c r="E79" s="22" t="s">
        <v>70</v>
      </c>
      <c r="F79" s="21" t="n">
        <v>1034</v>
      </c>
    </row>
    <row r="80" customFormat="false" ht="15" hidden="false" customHeight="false" outlineLevel="0" collapsed="false">
      <c r="A80" s="22" t="s">
        <v>290</v>
      </c>
      <c r="B80" s="23" t="n">
        <v>46005</v>
      </c>
      <c r="C80" s="22" t="s">
        <v>291</v>
      </c>
      <c r="D80" s="17" t="n">
        <v>194000</v>
      </c>
      <c r="E80" s="22" t="s">
        <v>71</v>
      </c>
      <c r="F80" s="21"/>
    </row>
    <row r="81" customFormat="false" ht="15" hidden="false" customHeight="false" outlineLevel="0" collapsed="false">
      <c r="A81" s="22" t="s">
        <v>292</v>
      </c>
      <c r="B81" s="23" t="n">
        <v>46005</v>
      </c>
      <c r="C81" s="22" t="s">
        <v>293</v>
      </c>
      <c r="D81" s="17" t="n">
        <v>347500</v>
      </c>
      <c r="E81" s="22" t="s">
        <v>71</v>
      </c>
      <c r="F81" s="21"/>
    </row>
    <row r="82" customFormat="false" ht="15" hidden="false" customHeight="false" outlineLevel="0" collapsed="false">
      <c r="A82" s="22" t="s">
        <v>294</v>
      </c>
      <c r="B82" s="23" t="n">
        <v>46007</v>
      </c>
      <c r="C82" s="22" t="s">
        <v>129</v>
      </c>
      <c r="D82" s="17" t="n">
        <v>33000</v>
      </c>
      <c r="E82" s="22" t="s">
        <v>70</v>
      </c>
      <c r="F82" s="21" t="n">
        <v>1033</v>
      </c>
    </row>
    <row r="83" customFormat="false" ht="15" hidden="false" customHeight="false" outlineLevel="0" collapsed="false">
      <c r="A83" s="22" t="s">
        <v>295</v>
      </c>
      <c r="B83" s="23" t="n">
        <v>46007</v>
      </c>
      <c r="C83" s="22" t="s">
        <v>296</v>
      </c>
      <c r="D83" s="17" t="n">
        <v>363000</v>
      </c>
      <c r="E83" s="22" t="s">
        <v>71</v>
      </c>
      <c r="F83" s="21"/>
    </row>
    <row r="84" customFormat="false" ht="15" hidden="false" customHeight="false" outlineLevel="0" collapsed="false">
      <c r="A84" s="22" t="s">
        <v>297</v>
      </c>
      <c r="B84" s="23" t="n">
        <v>46008</v>
      </c>
      <c r="C84" s="22" t="s">
        <v>136</v>
      </c>
      <c r="D84" s="17" t="n">
        <v>204000</v>
      </c>
      <c r="E84" s="22" t="s">
        <v>70</v>
      </c>
      <c r="F84" s="21" t="n">
        <v>1040</v>
      </c>
    </row>
    <row r="85" customFormat="false" ht="15" hidden="false" customHeight="false" outlineLevel="0" collapsed="false">
      <c r="A85" s="22" t="s">
        <v>298</v>
      </c>
      <c r="B85" s="23" t="n">
        <v>46009</v>
      </c>
      <c r="C85" s="22" t="s">
        <v>109</v>
      </c>
      <c r="D85" s="17" t="n">
        <v>39500</v>
      </c>
      <c r="E85" s="22" t="s">
        <v>71</v>
      </c>
      <c r="F85" s="21"/>
    </row>
    <row r="86" customFormat="false" ht="15" hidden="false" customHeight="false" outlineLevel="0" collapsed="false">
      <c r="A86" s="22" t="s">
        <v>299</v>
      </c>
      <c r="B86" s="23" t="n">
        <v>46011</v>
      </c>
      <c r="C86" s="22" t="s">
        <v>131</v>
      </c>
      <c r="D86" s="17" t="n">
        <v>123500</v>
      </c>
      <c r="E86" s="22" t="s">
        <v>70</v>
      </c>
      <c r="F86" s="21" t="n">
        <v>1035</v>
      </c>
    </row>
    <row r="87" customFormat="false" ht="15" hidden="false" customHeight="false" outlineLevel="0" collapsed="false">
      <c r="A87" s="22" t="s">
        <v>300</v>
      </c>
      <c r="B87" s="23" t="n">
        <v>46011</v>
      </c>
      <c r="C87" s="22" t="s">
        <v>109</v>
      </c>
      <c r="D87" s="17" t="n">
        <v>30000</v>
      </c>
      <c r="E87" s="22" t="s">
        <v>72</v>
      </c>
      <c r="F87" s="21"/>
    </row>
    <row r="88" customFormat="false" ht="15" hidden="false" customHeight="false" outlineLevel="0" collapsed="false">
      <c r="A88" s="22" t="s">
        <v>301</v>
      </c>
      <c r="B88" s="23" t="n">
        <v>46012</v>
      </c>
      <c r="C88" s="22" t="s">
        <v>302</v>
      </c>
      <c r="D88" s="17" t="n">
        <v>16500</v>
      </c>
      <c r="E88" s="22" t="s">
        <v>72</v>
      </c>
      <c r="F88" s="21"/>
    </row>
    <row r="89" customFormat="false" ht="15" hidden="false" customHeight="false" outlineLevel="0" collapsed="false">
      <c r="A89" s="22" t="s">
        <v>303</v>
      </c>
      <c r="B89" s="23" t="n">
        <v>46012</v>
      </c>
      <c r="C89" s="22" t="s">
        <v>181</v>
      </c>
      <c r="D89" s="17" t="n">
        <v>49000</v>
      </c>
      <c r="E89" s="22" t="s">
        <v>72</v>
      </c>
      <c r="F89" s="21"/>
    </row>
    <row r="90" customFormat="false" ht="15" hidden="false" customHeight="false" outlineLevel="0" collapsed="false">
      <c r="A90" s="22" t="s">
        <v>304</v>
      </c>
      <c r="B90" s="23" t="n">
        <v>46012</v>
      </c>
      <c r="C90" s="22" t="s">
        <v>151</v>
      </c>
      <c r="D90" s="17" t="n">
        <v>25500</v>
      </c>
      <c r="E90" s="22" t="s">
        <v>72</v>
      </c>
      <c r="F90" s="21"/>
    </row>
    <row r="91" customFormat="false" ht="15" hidden="false" customHeight="false" outlineLevel="0" collapsed="false">
      <c r="A91" s="22" t="s">
        <v>305</v>
      </c>
      <c r="B91" s="23" t="n">
        <v>46013</v>
      </c>
      <c r="C91" s="22" t="s">
        <v>120</v>
      </c>
      <c r="D91" s="17" t="n">
        <v>173000</v>
      </c>
      <c r="E91" s="22" t="s">
        <v>70</v>
      </c>
      <c r="F91" s="21" t="n">
        <v>1024</v>
      </c>
    </row>
    <row r="92" customFormat="false" ht="15" hidden="false" customHeight="false" outlineLevel="0" collapsed="false">
      <c r="A92" s="22" t="s">
        <v>306</v>
      </c>
      <c r="B92" s="23" t="n">
        <v>46013</v>
      </c>
      <c r="C92" s="22" t="s">
        <v>122</v>
      </c>
      <c r="D92" s="17" t="n">
        <v>21000</v>
      </c>
      <c r="E92" s="22" t="s">
        <v>70</v>
      </c>
      <c r="F92" s="21" t="n">
        <v>1026</v>
      </c>
    </row>
    <row r="93" customFormat="false" ht="15" hidden="false" customHeight="false" outlineLevel="0" collapsed="false">
      <c r="A93" s="22" t="s">
        <v>307</v>
      </c>
      <c r="B93" s="23" t="n">
        <v>46013</v>
      </c>
      <c r="C93" s="22" t="s">
        <v>137</v>
      </c>
      <c r="D93" s="17" t="n">
        <v>58000</v>
      </c>
      <c r="E93" s="22" t="s">
        <v>70</v>
      </c>
      <c r="F93" s="21" t="n">
        <v>1041</v>
      </c>
    </row>
    <row r="94" customFormat="false" ht="15" hidden="false" customHeight="false" outlineLevel="0" collapsed="false">
      <c r="A94" s="22" t="s">
        <v>308</v>
      </c>
      <c r="B94" s="23" t="n">
        <v>46014</v>
      </c>
      <c r="C94" s="22" t="s">
        <v>118</v>
      </c>
      <c r="D94" s="17" t="n">
        <v>50500</v>
      </c>
      <c r="E94" s="22" t="s">
        <v>71</v>
      </c>
      <c r="F94" s="21"/>
    </row>
    <row r="95" customFormat="false" ht="15" hidden="false" customHeight="false" outlineLevel="0" collapsed="false">
      <c r="A95" s="22" t="s">
        <v>309</v>
      </c>
      <c r="B95" s="23" t="n">
        <v>46016</v>
      </c>
      <c r="C95" s="22" t="s">
        <v>135</v>
      </c>
      <c r="D95" s="17" t="n">
        <v>88000</v>
      </c>
      <c r="E95" s="22" t="s">
        <v>70</v>
      </c>
      <c r="F95" s="21" t="n">
        <v>1039</v>
      </c>
    </row>
    <row r="96" customFormat="false" ht="15" hidden="false" customHeight="false" outlineLevel="0" collapsed="false">
      <c r="A96" s="22" t="s">
        <v>310</v>
      </c>
      <c r="B96" s="23" t="n">
        <v>46016</v>
      </c>
      <c r="C96" s="22" t="s">
        <v>174</v>
      </c>
      <c r="D96" s="17" t="n">
        <v>25000</v>
      </c>
      <c r="E96" s="22" t="s">
        <v>72</v>
      </c>
      <c r="F96" s="21"/>
    </row>
    <row r="97" customFormat="false" ht="15" hidden="false" customHeight="false" outlineLevel="0" collapsed="false">
      <c r="A97" s="22" t="s">
        <v>311</v>
      </c>
      <c r="B97" s="23" t="n">
        <v>46017</v>
      </c>
      <c r="C97" s="22" t="s">
        <v>133</v>
      </c>
      <c r="D97" s="17" t="n">
        <v>41000</v>
      </c>
      <c r="E97" s="22" t="s">
        <v>70</v>
      </c>
      <c r="F97" s="21" t="n">
        <v>1037</v>
      </c>
    </row>
    <row r="98" customFormat="false" ht="15" hidden="false" customHeight="false" outlineLevel="0" collapsed="false">
      <c r="A98" s="22" t="s">
        <v>312</v>
      </c>
      <c r="B98" s="23" t="n">
        <v>46017</v>
      </c>
      <c r="C98" s="22" t="s">
        <v>149</v>
      </c>
      <c r="D98" s="17" t="n">
        <v>68000</v>
      </c>
      <c r="E98" s="22" t="s">
        <v>71</v>
      </c>
      <c r="F98" s="21"/>
    </row>
    <row r="99" customFormat="false" ht="15" hidden="false" customHeight="false" outlineLevel="0" collapsed="false">
      <c r="A99" s="22" t="s">
        <v>313</v>
      </c>
      <c r="B99" s="23" t="n">
        <v>46017</v>
      </c>
      <c r="C99" s="22" t="s">
        <v>163</v>
      </c>
      <c r="D99" s="17" t="n">
        <v>14500</v>
      </c>
      <c r="E99" s="22" t="s">
        <v>71</v>
      </c>
      <c r="F99" s="21"/>
    </row>
    <row r="100" customFormat="false" ht="15" hidden="false" customHeight="false" outlineLevel="0" collapsed="false">
      <c r="A100" s="22" t="s">
        <v>314</v>
      </c>
      <c r="B100" s="23" t="n">
        <v>46018</v>
      </c>
      <c r="C100" s="22" t="s">
        <v>124</v>
      </c>
      <c r="D100" s="17" t="n">
        <v>58000</v>
      </c>
      <c r="E100" s="22" t="s">
        <v>70</v>
      </c>
      <c r="F100" s="21" t="n">
        <v>1028</v>
      </c>
    </row>
    <row r="101" customFormat="false" ht="15" hidden="false" customHeight="false" outlineLevel="0" collapsed="false">
      <c r="A101" s="22" t="s">
        <v>315</v>
      </c>
      <c r="B101" s="23" t="n">
        <v>46018</v>
      </c>
      <c r="C101" s="22" t="s">
        <v>302</v>
      </c>
      <c r="D101" s="17" t="n">
        <v>41500</v>
      </c>
      <c r="E101" s="22" t="s">
        <v>71</v>
      </c>
      <c r="F101" s="21"/>
    </row>
    <row r="102" customFormat="false" ht="15" hidden="false" customHeight="false" outlineLevel="0" collapsed="false">
      <c r="A102" s="22" t="s">
        <v>316</v>
      </c>
      <c r="B102" s="23" t="n">
        <v>46018</v>
      </c>
      <c r="C102" s="22" t="s">
        <v>317</v>
      </c>
      <c r="D102" s="17" t="n">
        <v>47500</v>
      </c>
      <c r="E102" s="22" t="s">
        <v>72</v>
      </c>
      <c r="F102" s="21"/>
    </row>
    <row r="103" customFormat="false" ht="15" hidden="false" customHeight="false" outlineLevel="0" collapsed="false">
      <c r="A103" s="22" t="s">
        <v>318</v>
      </c>
      <c r="B103" s="23" t="n">
        <v>46019</v>
      </c>
      <c r="C103" s="22" t="s">
        <v>140</v>
      </c>
      <c r="D103" s="17" t="n">
        <v>37000</v>
      </c>
      <c r="E103" s="22" t="s">
        <v>70</v>
      </c>
      <c r="F103" s="21" t="n">
        <v>1044</v>
      </c>
    </row>
    <row r="104" customFormat="false" ht="15" hidden="false" customHeight="false" outlineLevel="0" collapsed="false">
      <c r="A104" s="22" t="s">
        <v>319</v>
      </c>
      <c r="B104" s="23" t="n">
        <v>46019</v>
      </c>
      <c r="C104" s="22" t="s">
        <v>132</v>
      </c>
      <c r="D104" s="17" t="n">
        <v>77500</v>
      </c>
      <c r="E104" s="22" t="s">
        <v>71</v>
      </c>
      <c r="F104" s="21"/>
    </row>
    <row r="105" customFormat="false" ht="15" hidden="false" customHeight="false" outlineLevel="0" collapsed="false">
      <c r="A105" s="22" t="s">
        <v>320</v>
      </c>
      <c r="B105" s="23" t="n">
        <v>46019</v>
      </c>
      <c r="C105" s="22" t="s">
        <v>321</v>
      </c>
      <c r="D105" s="17" t="n">
        <v>196000</v>
      </c>
      <c r="E105" s="22" t="s">
        <v>71</v>
      </c>
      <c r="F105" s="21"/>
    </row>
    <row r="106" customFormat="false" ht="15" hidden="false" customHeight="false" outlineLevel="0" collapsed="false">
      <c r="A106" s="22" t="s">
        <v>322</v>
      </c>
      <c r="B106" s="23" t="n">
        <v>46019</v>
      </c>
      <c r="C106" s="22" t="s">
        <v>323</v>
      </c>
      <c r="D106" s="17" t="n">
        <v>403500</v>
      </c>
      <c r="E106" s="22" t="s">
        <v>72</v>
      </c>
      <c r="F106" s="21"/>
    </row>
    <row r="107" customFormat="false" ht="15" hidden="false" customHeight="false" outlineLevel="0" collapsed="false">
      <c r="A107" s="22" t="s">
        <v>324</v>
      </c>
      <c r="B107" s="23" t="n">
        <v>46020</v>
      </c>
      <c r="C107" s="22" t="s">
        <v>225</v>
      </c>
      <c r="D107" s="17" t="n">
        <v>35000</v>
      </c>
      <c r="E107" s="22" t="s">
        <v>72</v>
      </c>
      <c r="F107" s="21"/>
    </row>
    <row r="108" customFormat="false" ht="15" hidden="false" customHeight="false" outlineLevel="0" collapsed="false">
      <c r="A108" s="22" t="s">
        <v>325</v>
      </c>
      <c r="B108" s="23" t="n">
        <v>46020</v>
      </c>
      <c r="C108" s="22" t="s">
        <v>326</v>
      </c>
      <c r="D108" s="17" t="n">
        <v>32500</v>
      </c>
      <c r="E108" s="22" t="s">
        <v>71</v>
      </c>
      <c r="F108" s="21"/>
    </row>
    <row r="109" customFormat="false" ht="15" hidden="false" customHeight="false" outlineLevel="0" collapsed="false">
      <c r="A109" s="22" t="s">
        <v>327</v>
      </c>
      <c r="B109" s="23" t="n">
        <v>46021</v>
      </c>
      <c r="C109" s="22" t="s">
        <v>125</v>
      </c>
      <c r="D109" s="17" t="n">
        <v>25000</v>
      </c>
      <c r="E109" s="22" t="s">
        <v>70</v>
      </c>
      <c r="F109" s="21" t="n">
        <v>1029</v>
      </c>
    </row>
    <row r="110" customFormat="false" ht="15" hidden="false" customHeight="false" outlineLevel="0" collapsed="false">
      <c r="A110" s="22" t="s">
        <v>328</v>
      </c>
      <c r="B110" s="23" t="n">
        <v>46021</v>
      </c>
      <c r="C110" s="22" t="s">
        <v>130</v>
      </c>
      <c r="D110" s="17" t="n">
        <v>237000</v>
      </c>
      <c r="E110" s="22" t="s">
        <v>71</v>
      </c>
      <c r="F110" s="21"/>
    </row>
    <row r="111" customFormat="false" ht="15" hidden="false" customHeight="false" outlineLevel="0" collapsed="false">
      <c r="A111" s="22" t="s">
        <v>329</v>
      </c>
      <c r="B111" s="23" t="n">
        <v>46022</v>
      </c>
      <c r="C111" s="22" t="s">
        <v>133</v>
      </c>
      <c r="D111" s="17" t="n">
        <v>26500</v>
      </c>
      <c r="E111" s="22" t="s">
        <v>71</v>
      </c>
      <c r="F111" s="21"/>
    </row>
    <row r="112" customFormat="false" ht="15" hidden="false" customHeight="false" outlineLevel="0" collapsed="false">
      <c r="A112" s="22" t="s">
        <v>330</v>
      </c>
      <c r="B112" s="23" t="n">
        <v>46023</v>
      </c>
      <c r="C112" s="22" t="s">
        <v>173</v>
      </c>
      <c r="D112" s="17" t="n">
        <v>44500</v>
      </c>
      <c r="E112" s="22" t="s">
        <v>72</v>
      </c>
      <c r="F112" s="21"/>
    </row>
    <row r="113" customFormat="false" ht="15" hidden="false" customHeight="false" outlineLevel="0" collapsed="false">
      <c r="A113" s="22" t="s">
        <v>331</v>
      </c>
      <c r="B113" s="23" t="n">
        <v>46023</v>
      </c>
      <c r="C113" s="22" t="s">
        <v>332</v>
      </c>
      <c r="D113" s="17" t="n">
        <v>83000</v>
      </c>
      <c r="E113" s="22" t="s">
        <v>71</v>
      </c>
      <c r="F113" s="21"/>
    </row>
    <row r="114" customFormat="false" ht="15" hidden="false" customHeight="false" outlineLevel="0" collapsed="false">
      <c r="A114" s="22" t="s">
        <v>333</v>
      </c>
      <c r="B114" s="23" t="n">
        <v>46024</v>
      </c>
      <c r="C114" s="22" t="s">
        <v>142</v>
      </c>
      <c r="D114" s="17" t="n">
        <v>231500</v>
      </c>
      <c r="E114" s="22" t="s">
        <v>70</v>
      </c>
      <c r="F114" s="21" t="n">
        <v>1046</v>
      </c>
    </row>
    <row r="115" customFormat="false" ht="15" hidden="false" customHeight="false" outlineLevel="0" collapsed="false">
      <c r="A115" s="22" t="s">
        <v>334</v>
      </c>
      <c r="B115" s="23" t="n">
        <v>46024</v>
      </c>
      <c r="C115" s="22" t="s">
        <v>335</v>
      </c>
      <c r="D115" s="17" t="n">
        <v>254000</v>
      </c>
      <c r="E115" s="22" t="s">
        <v>72</v>
      </c>
      <c r="F115" s="21"/>
    </row>
    <row r="116" customFormat="false" ht="15" hidden="false" customHeight="false" outlineLevel="0" collapsed="false">
      <c r="A116" s="22" t="s">
        <v>336</v>
      </c>
      <c r="B116" s="23" t="n">
        <v>46025</v>
      </c>
      <c r="C116" s="22" t="s">
        <v>100</v>
      </c>
      <c r="D116" s="17" t="n">
        <v>50000</v>
      </c>
      <c r="E116" s="22" t="s">
        <v>71</v>
      </c>
      <c r="F116" s="21"/>
    </row>
    <row r="117" customFormat="false" ht="15" hidden="false" customHeight="false" outlineLevel="0" collapsed="false">
      <c r="A117" s="22" t="s">
        <v>337</v>
      </c>
      <c r="B117" s="23" t="n">
        <v>46025</v>
      </c>
      <c r="C117" s="22" t="s">
        <v>338</v>
      </c>
      <c r="D117" s="17" t="n">
        <v>155000</v>
      </c>
      <c r="E117" s="22" t="s">
        <v>71</v>
      </c>
      <c r="F117" s="21"/>
    </row>
    <row r="118" customFormat="false" ht="15" hidden="false" customHeight="false" outlineLevel="0" collapsed="false">
      <c r="A118" s="22" t="s">
        <v>339</v>
      </c>
      <c r="B118" s="23" t="n">
        <v>46026</v>
      </c>
      <c r="C118" s="22" t="s">
        <v>340</v>
      </c>
      <c r="D118" s="17" t="n">
        <v>265000</v>
      </c>
      <c r="E118" s="22" t="s">
        <v>71</v>
      </c>
      <c r="F118" s="21"/>
    </row>
    <row r="119" customFormat="false" ht="15" hidden="false" customHeight="false" outlineLevel="0" collapsed="false">
      <c r="A119" s="22" t="s">
        <v>341</v>
      </c>
      <c r="B119" s="23" t="n">
        <v>46026</v>
      </c>
      <c r="C119" s="22" t="s">
        <v>173</v>
      </c>
      <c r="D119" s="17" t="n">
        <v>25000</v>
      </c>
      <c r="E119" s="22" t="s">
        <v>71</v>
      </c>
      <c r="F119" s="21"/>
    </row>
    <row r="120" customFormat="false" ht="15" hidden="false" customHeight="false" outlineLevel="0" collapsed="false">
      <c r="A120" s="22" t="s">
        <v>342</v>
      </c>
      <c r="B120" s="23" t="n">
        <v>46027</v>
      </c>
      <c r="C120" s="22" t="s">
        <v>317</v>
      </c>
      <c r="D120" s="17" t="n">
        <v>60000</v>
      </c>
      <c r="E120" s="22" t="s">
        <v>72</v>
      </c>
      <c r="F120" s="21"/>
    </row>
    <row r="121" customFormat="false" ht="15" hidden="false" customHeight="false" outlineLevel="0" collapsed="false">
      <c r="A121" s="22" t="s">
        <v>343</v>
      </c>
      <c r="B121" s="23" t="n">
        <v>46028</v>
      </c>
      <c r="C121" s="22" t="s">
        <v>138</v>
      </c>
      <c r="D121" s="17" t="n">
        <v>27000</v>
      </c>
      <c r="E121" s="22" t="s">
        <v>70</v>
      </c>
      <c r="F121" s="21" t="n">
        <v>1042</v>
      </c>
    </row>
    <row r="122" customFormat="false" ht="15" hidden="false" customHeight="false" outlineLevel="0" collapsed="false">
      <c r="A122" s="22" t="s">
        <v>344</v>
      </c>
      <c r="B122" s="23" t="n">
        <v>46028</v>
      </c>
      <c r="C122" s="22" t="s">
        <v>154</v>
      </c>
      <c r="D122" s="17" t="n">
        <v>301000</v>
      </c>
      <c r="E122" s="22" t="s">
        <v>71</v>
      </c>
      <c r="F122" s="21"/>
    </row>
    <row r="123" customFormat="false" ht="15" hidden="false" customHeight="false" outlineLevel="0" collapsed="false">
      <c r="A123" s="22" t="s">
        <v>345</v>
      </c>
      <c r="B123" s="23" t="n">
        <v>46030</v>
      </c>
      <c r="C123" s="22" t="s">
        <v>201</v>
      </c>
      <c r="D123" s="17" t="n">
        <v>79000</v>
      </c>
      <c r="E123" s="22" t="s">
        <v>71</v>
      </c>
      <c r="F123" s="21"/>
    </row>
    <row r="124" customFormat="false" ht="15" hidden="false" customHeight="false" outlineLevel="0" collapsed="false">
      <c r="A124" s="22" t="s">
        <v>346</v>
      </c>
      <c r="B124" s="23" t="n">
        <v>46030</v>
      </c>
      <c r="C124" s="22" t="s">
        <v>148</v>
      </c>
      <c r="D124" s="17" t="n">
        <v>35500</v>
      </c>
      <c r="E124" s="22" t="s">
        <v>72</v>
      </c>
      <c r="F124" s="21"/>
    </row>
    <row r="125" customFormat="false" ht="15" hidden="false" customHeight="false" outlineLevel="0" collapsed="false">
      <c r="A125" s="22" t="s">
        <v>347</v>
      </c>
      <c r="B125" s="23" t="n">
        <v>46031</v>
      </c>
      <c r="C125" s="22" t="s">
        <v>134</v>
      </c>
      <c r="D125" s="17" t="n">
        <v>45000</v>
      </c>
      <c r="E125" s="22" t="s">
        <v>70</v>
      </c>
      <c r="F125" s="21" t="n">
        <v>1038</v>
      </c>
    </row>
    <row r="126" customFormat="false" ht="15" hidden="false" customHeight="false" outlineLevel="0" collapsed="false">
      <c r="A126" s="22" t="s">
        <v>348</v>
      </c>
      <c r="B126" s="23" t="n">
        <v>46031</v>
      </c>
      <c r="C126" s="22" t="s">
        <v>159</v>
      </c>
      <c r="D126" s="17" t="n">
        <v>46500</v>
      </c>
      <c r="E126" s="22" t="s">
        <v>72</v>
      </c>
      <c r="F126" s="21"/>
    </row>
    <row r="127" customFormat="false" ht="15" hidden="false" customHeight="false" outlineLevel="0" collapsed="false">
      <c r="A127" s="22" t="s">
        <v>349</v>
      </c>
      <c r="B127" s="23" t="n">
        <v>46031</v>
      </c>
      <c r="C127" s="22" t="s">
        <v>205</v>
      </c>
      <c r="D127" s="17" t="n">
        <v>59000</v>
      </c>
      <c r="E127" s="22" t="s">
        <v>71</v>
      </c>
      <c r="F127" s="21"/>
    </row>
    <row r="128" customFormat="false" ht="15" hidden="false" customHeight="false" outlineLevel="0" collapsed="false">
      <c r="A128" s="22" t="s">
        <v>350</v>
      </c>
      <c r="B128" s="23" t="n">
        <v>46032</v>
      </c>
      <c r="C128" s="22" t="s">
        <v>139</v>
      </c>
      <c r="D128" s="17" t="n">
        <v>28000</v>
      </c>
      <c r="E128" s="22" t="s">
        <v>70</v>
      </c>
      <c r="F128" s="21" t="n">
        <v>1043</v>
      </c>
    </row>
    <row r="129" customFormat="false" ht="15" hidden="false" customHeight="false" outlineLevel="0" collapsed="false">
      <c r="A129" s="22" t="s">
        <v>351</v>
      </c>
      <c r="B129" s="23" t="n">
        <v>46033</v>
      </c>
      <c r="C129" s="22" t="s">
        <v>147</v>
      </c>
      <c r="D129" s="17" t="n">
        <v>40000</v>
      </c>
      <c r="E129" s="22" t="s">
        <v>70</v>
      </c>
      <c r="F129" s="21" t="n">
        <v>1050</v>
      </c>
    </row>
    <row r="130" customFormat="false" ht="15" hidden="false" customHeight="false" outlineLevel="0" collapsed="false">
      <c r="A130" s="22" t="s">
        <v>352</v>
      </c>
      <c r="B130" s="23" t="n">
        <v>46034</v>
      </c>
      <c r="C130" s="22" t="s">
        <v>122</v>
      </c>
      <c r="D130" s="17" t="n">
        <v>30000</v>
      </c>
      <c r="E130" s="22" t="s">
        <v>72</v>
      </c>
      <c r="F130" s="21"/>
    </row>
    <row r="131" customFormat="false" ht="15" hidden="false" customHeight="false" outlineLevel="0" collapsed="false">
      <c r="A131" s="22" t="s">
        <v>353</v>
      </c>
      <c r="B131" s="23" t="n">
        <v>46035</v>
      </c>
      <c r="C131" s="22" t="s">
        <v>127</v>
      </c>
      <c r="D131" s="17" t="n">
        <v>50000</v>
      </c>
      <c r="E131" s="22" t="s">
        <v>70</v>
      </c>
      <c r="F131" s="21" t="n">
        <v>1031</v>
      </c>
    </row>
    <row r="132" customFormat="false" ht="15" hidden="false" customHeight="false" outlineLevel="0" collapsed="false">
      <c r="A132" s="22" t="s">
        <v>354</v>
      </c>
      <c r="B132" s="23" t="n">
        <v>46036</v>
      </c>
      <c r="C132" s="22" t="s">
        <v>355</v>
      </c>
      <c r="D132" s="17" t="n">
        <v>287000</v>
      </c>
      <c r="E132" s="22" t="s">
        <v>72</v>
      </c>
      <c r="F132" s="21"/>
    </row>
    <row r="133" customFormat="false" ht="15" hidden="false" customHeight="false" outlineLevel="0" collapsed="false">
      <c r="A133" s="22" t="s">
        <v>356</v>
      </c>
      <c r="B133" s="23" t="n">
        <v>46036</v>
      </c>
      <c r="C133" s="22" t="s">
        <v>112</v>
      </c>
      <c r="D133" s="17" t="n">
        <v>24500</v>
      </c>
      <c r="E133" s="22" t="s">
        <v>71</v>
      </c>
      <c r="F133" s="21"/>
    </row>
    <row r="134" customFormat="false" ht="15" hidden="false" customHeight="false" outlineLevel="0" collapsed="false">
      <c r="A134" s="22" t="s">
        <v>357</v>
      </c>
      <c r="B134" s="23" t="n">
        <v>46036</v>
      </c>
      <c r="C134" s="22" t="s">
        <v>132</v>
      </c>
      <c r="D134" s="17" t="n">
        <v>73000</v>
      </c>
      <c r="E134" s="22" t="s">
        <v>72</v>
      </c>
      <c r="F134" s="21"/>
    </row>
    <row r="135" customFormat="false" ht="15" hidden="false" customHeight="false" outlineLevel="0" collapsed="false">
      <c r="A135" s="22" t="s">
        <v>358</v>
      </c>
      <c r="B135" s="23" t="n">
        <v>46037</v>
      </c>
      <c r="C135" s="22" t="s">
        <v>134</v>
      </c>
      <c r="D135" s="17" t="n">
        <v>32500</v>
      </c>
      <c r="E135" s="22" t="s">
        <v>71</v>
      </c>
      <c r="F135" s="21"/>
    </row>
    <row r="136" customFormat="false" ht="15" hidden="false" customHeight="false" outlineLevel="0" collapsed="false">
      <c r="A136" s="22" t="s">
        <v>359</v>
      </c>
      <c r="B136" s="23" t="n">
        <v>46041</v>
      </c>
      <c r="C136" s="22" t="s">
        <v>98</v>
      </c>
      <c r="D136" s="17" t="n">
        <v>51000</v>
      </c>
      <c r="E136" s="22" t="s">
        <v>72</v>
      </c>
      <c r="F136" s="21"/>
    </row>
    <row r="137" customFormat="false" ht="15" hidden="false" customHeight="false" outlineLevel="0" collapsed="false">
      <c r="A137" s="22" t="s">
        <v>360</v>
      </c>
      <c r="B137" s="23" t="n">
        <v>46042</v>
      </c>
      <c r="C137" s="22" t="s">
        <v>146</v>
      </c>
      <c r="D137" s="17" t="n">
        <v>248500</v>
      </c>
      <c r="E137" s="22" t="s">
        <v>70</v>
      </c>
      <c r="F137" s="21" t="n">
        <v>1049</v>
      </c>
    </row>
    <row r="138" customFormat="false" ht="15" hidden="false" customHeight="false" outlineLevel="0" collapsed="false">
      <c r="A138" s="22" t="s">
        <v>361</v>
      </c>
      <c r="B138" s="23" t="n">
        <v>46042</v>
      </c>
      <c r="C138" s="22" t="s">
        <v>362</v>
      </c>
      <c r="D138" s="17" t="n">
        <v>38000</v>
      </c>
      <c r="E138" s="22" t="s">
        <v>72</v>
      </c>
      <c r="F138" s="21"/>
    </row>
    <row r="139" customFormat="false" ht="15" hidden="false" customHeight="false" outlineLevel="0" collapsed="false">
      <c r="A139" s="22" t="s">
        <v>363</v>
      </c>
      <c r="B139" s="23" t="n">
        <v>46042</v>
      </c>
      <c r="C139" s="22" t="s">
        <v>134</v>
      </c>
      <c r="D139" s="17" t="n">
        <v>33000</v>
      </c>
      <c r="E139" s="22" t="s">
        <v>72</v>
      </c>
      <c r="F139" s="21"/>
    </row>
    <row r="140" customFormat="false" ht="15" hidden="false" customHeight="false" outlineLevel="0" collapsed="false">
      <c r="A140" s="22" t="s">
        <v>364</v>
      </c>
      <c r="B140" s="23" t="n">
        <v>46046</v>
      </c>
      <c r="C140" s="22" t="s">
        <v>365</v>
      </c>
      <c r="D140" s="17" t="n">
        <v>41000</v>
      </c>
      <c r="E140" s="22" t="s">
        <v>71</v>
      </c>
      <c r="F140" s="21"/>
    </row>
    <row r="141" customFormat="false" ht="15" hidden="false" customHeight="false" outlineLevel="0" collapsed="false">
      <c r="A141" s="22" t="s">
        <v>366</v>
      </c>
      <c r="B141" s="23" t="n">
        <v>46046</v>
      </c>
      <c r="C141" s="22" t="s">
        <v>125</v>
      </c>
      <c r="D141" s="17" t="n">
        <v>30000</v>
      </c>
      <c r="E141" s="22" t="s">
        <v>71</v>
      </c>
      <c r="F141" s="21"/>
    </row>
    <row r="142" customFormat="false" ht="15" hidden="false" customHeight="false" outlineLevel="0" collapsed="false">
      <c r="A142" s="22" t="s">
        <v>367</v>
      </c>
      <c r="B142" s="23" t="n">
        <v>46047</v>
      </c>
      <c r="C142" s="22" t="s">
        <v>143</v>
      </c>
      <c r="D142" s="17" t="n">
        <v>354500</v>
      </c>
      <c r="E142" s="22" t="s">
        <v>70</v>
      </c>
      <c r="F142" s="21" t="n">
        <v>1047</v>
      </c>
    </row>
    <row r="143" customFormat="false" ht="15" hidden="false" customHeight="false" outlineLevel="0" collapsed="false">
      <c r="A143" s="22" t="s">
        <v>368</v>
      </c>
      <c r="B143" s="23" t="n">
        <v>46049</v>
      </c>
      <c r="C143" s="22" t="s">
        <v>369</v>
      </c>
      <c r="D143" s="17" t="n">
        <v>344000</v>
      </c>
      <c r="E143" s="22" t="s">
        <v>72</v>
      </c>
      <c r="F143" s="21"/>
    </row>
    <row r="144" customFormat="false" ht="15" hidden="false" customHeight="false" outlineLevel="0" collapsed="false">
      <c r="A144" s="22" t="s">
        <v>370</v>
      </c>
      <c r="B144" s="23" t="n">
        <v>46049</v>
      </c>
      <c r="C144" s="22" t="s">
        <v>161</v>
      </c>
      <c r="D144" s="17" t="n">
        <v>25500</v>
      </c>
      <c r="E144" s="22" t="s">
        <v>71</v>
      </c>
      <c r="F144" s="21"/>
    </row>
    <row r="145" customFormat="false" ht="15" hidden="false" customHeight="false" outlineLevel="0" collapsed="false">
      <c r="A145" s="22" t="s">
        <v>371</v>
      </c>
      <c r="B145" s="23" t="n">
        <v>46050</v>
      </c>
      <c r="C145" s="22" t="s">
        <v>181</v>
      </c>
      <c r="D145" s="17" t="n">
        <v>38500</v>
      </c>
      <c r="E145" s="22" t="s">
        <v>71</v>
      </c>
      <c r="F145" s="21"/>
    </row>
    <row r="146" customFormat="false" ht="15" hidden="false" customHeight="false" outlineLevel="0" collapsed="false">
      <c r="A146" s="22" t="s">
        <v>372</v>
      </c>
      <c r="B146" s="23" t="n">
        <v>46052</v>
      </c>
      <c r="C146" s="22" t="s">
        <v>156</v>
      </c>
      <c r="D146" s="17" t="n">
        <v>28500</v>
      </c>
      <c r="E146" s="22" t="s">
        <v>70</v>
      </c>
      <c r="F146" s="21" t="n">
        <v>1059</v>
      </c>
    </row>
    <row r="147" customFormat="false" ht="15" hidden="false" customHeight="false" outlineLevel="0" collapsed="false">
      <c r="A147" s="22" t="s">
        <v>373</v>
      </c>
      <c r="B147" s="23" t="n">
        <v>46053</v>
      </c>
      <c r="C147" s="22" t="s">
        <v>89</v>
      </c>
      <c r="D147" s="17" t="n">
        <v>32500</v>
      </c>
      <c r="E147" s="22" t="s">
        <v>72</v>
      </c>
      <c r="F147" s="21"/>
    </row>
    <row r="148" customFormat="false" ht="15" hidden="false" customHeight="false" outlineLevel="0" collapsed="false">
      <c r="A148" s="22" t="s">
        <v>374</v>
      </c>
      <c r="B148" s="23" t="n">
        <v>46058</v>
      </c>
      <c r="C148" s="22" t="s">
        <v>145</v>
      </c>
      <c r="D148" s="17" t="n">
        <v>45000</v>
      </c>
      <c r="E148" s="22" t="s">
        <v>70</v>
      </c>
      <c r="F148" s="21" t="n">
        <v>1048</v>
      </c>
    </row>
    <row r="149" customFormat="false" ht="15" hidden="false" customHeight="false" outlineLevel="0" collapsed="false">
      <c r="A149" s="22" t="s">
        <v>375</v>
      </c>
      <c r="B149" s="23" t="n">
        <v>46058</v>
      </c>
      <c r="C149" s="22" t="s">
        <v>155</v>
      </c>
      <c r="D149" s="17" t="n">
        <v>59000</v>
      </c>
      <c r="E149" s="22" t="s">
        <v>70</v>
      </c>
      <c r="F149" s="21" t="n">
        <v>1058</v>
      </c>
    </row>
    <row r="150" customFormat="false" ht="15" hidden="false" customHeight="false" outlineLevel="0" collapsed="false">
      <c r="A150" s="22" t="s">
        <v>376</v>
      </c>
      <c r="B150" s="23" t="n">
        <v>46058</v>
      </c>
      <c r="C150" s="22" t="s">
        <v>107</v>
      </c>
      <c r="D150" s="17" t="n">
        <v>31000</v>
      </c>
      <c r="E150" s="22" t="s">
        <v>71</v>
      </c>
      <c r="F150" s="21"/>
    </row>
    <row r="151" customFormat="false" ht="15" hidden="false" customHeight="false" outlineLevel="0" collapsed="false">
      <c r="A151" s="22" t="s">
        <v>377</v>
      </c>
      <c r="B151" s="23" t="n">
        <v>46060</v>
      </c>
      <c r="C151" s="22" t="s">
        <v>141</v>
      </c>
      <c r="D151" s="17" t="n">
        <v>32000</v>
      </c>
      <c r="E151" s="22" t="s">
        <v>70</v>
      </c>
      <c r="F151" s="21" t="n">
        <v>1045</v>
      </c>
    </row>
    <row r="152" customFormat="false" ht="15" hidden="false" customHeight="false" outlineLevel="0" collapsed="false">
      <c r="A152" s="22" t="s">
        <v>378</v>
      </c>
      <c r="B152" s="23" t="n">
        <v>46060</v>
      </c>
      <c r="C152" s="22" t="s">
        <v>153</v>
      </c>
      <c r="D152" s="17" t="n">
        <v>87500</v>
      </c>
      <c r="E152" s="22" t="s">
        <v>71</v>
      </c>
      <c r="F152" s="21"/>
    </row>
    <row r="153" customFormat="false" ht="15" hidden="false" customHeight="false" outlineLevel="0" collapsed="false">
      <c r="A153" s="22" t="s">
        <v>379</v>
      </c>
      <c r="B153" s="23" t="n">
        <v>46060</v>
      </c>
      <c r="C153" s="22" t="s">
        <v>380</v>
      </c>
      <c r="D153" s="17" t="n">
        <v>22000</v>
      </c>
      <c r="E153" s="22" t="s">
        <v>71</v>
      </c>
      <c r="F153" s="21"/>
    </row>
    <row r="154" customFormat="false" ht="15" hidden="false" customHeight="false" outlineLevel="0" collapsed="false">
      <c r="A154" s="22" t="s">
        <v>381</v>
      </c>
      <c r="B154" s="23" t="n">
        <v>46061</v>
      </c>
      <c r="C154" s="22" t="s">
        <v>382</v>
      </c>
      <c r="D154" s="17" t="n">
        <v>81000</v>
      </c>
      <c r="E154" s="22" t="s">
        <v>71</v>
      </c>
      <c r="F154" s="21"/>
    </row>
    <row r="155" customFormat="false" ht="15" hidden="false" customHeight="false" outlineLevel="0" collapsed="false">
      <c r="A155" s="22" t="s">
        <v>383</v>
      </c>
      <c r="B155" s="23" t="n">
        <v>46062</v>
      </c>
      <c r="C155" s="22" t="s">
        <v>167</v>
      </c>
      <c r="D155" s="17" t="n">
        <v>20500</v>
      </c>
      <c r="E155" s="22" t="s">
        <v>71</v>
      </c>
      <c r="F155" s="21"/>
    </row>
    <row r="156" customFormat="false" ht="15" hidden="false" customHeight="false" outlineLevel="0" collapsed="false">
      <c r="A156" s="22" t="s">
        <v>384</v>
      </c>
      <c r="B156" s="23" t="n">
        <v>46064</v>
      </c>
      <c r="C156" s="22" t="s">
        <v>151</v>
      </c>
      <c r="D156" s="17" t="n">
        <v>24500</v>
      </c>
      <c r="E156" s="22" t="s">
        <v>70</v>
      </c>
      <c r="F156" s="21" t="n">
        <v>1054</v>
      </c>
    </row>
    <row r="157" customFormat="false" ht="15" hidden="false" customHeight="false" outlineLevel="0" collapsed="false">
      <c r="A157" s="22" t="s">
        <v>385</v>
      </c>
      <c r="B157" s="23" t="n">
        <v>46064</v>
      </c>
      <c r="C157" s="22" t="s">
        <v>153</v>
      </c>
      <c r="D157" s="17" t="n">
        <v>60500</v>
      </c>
      <c r="E157" s="22" t="s">
        <v>70</v>
      </c>
      <c r="F157" s="21" t="n">
        <v>1056</v>
      </c>
    </row>
    <row r="158" customFormat="false" ht="15" hidden="false" customHeight="false" outlineLevel="0" collapsed="false">
      <c r="A158" s="22" t="s">
        <v>386</v>
      </c>
      <c r="B158" s="23" t="n">
        <v>46064</v>
      </c>
      <c r="C158" s="22" t="s">
        <v>387</v>
      </c>
      <c r="D158" s="17" t="n">
        <v>21500</v>
      </c>
      <c r="E158" s="22" t="s">
        <v>72</v>
      </c>
      <c r="F158" s="21"/>
    </row>
    <row r="159" customFormat="false" ht="15" hidden="false" customHeight="false" outlineLevel="0" collapsed="false">
      <c r="A159" s="22" t="s">
        <v>388</v>
      </c>
      <c r="B159" s="23" t="n">
        <v>46068</v>
      </c>
      <c r="C159" s="22" t="s">
        <v>89</v>
      </c>
      <c r="D159" s="17" t="n">
        <v>35500</v>
      </c>
      <c r="E159" s="22" t="s">
        <v>72</v>
      </c>
      <c r="F159" s="21"/>
    </row>
    <row r="160" customFormat="false" ht="15" hidden="false" customHeight="false" outlineLevel="0" collapsed="false">
      <c r="A160" s="22" t="s">
        <v>389</v>
      </c>
      <c r="B160" s="23" t="n">
        <v>46068</v>
      </c>
      <c r="C160" s="22" t="s">
        <v>157</v>
      </c>
      <c r="D160" s="17" t="n">
        <v>70000</v>
      </c>
      <c r="E160" s="22" t="s">
        <v>71</v>
      </c>
      <c r="F160" s="21"/>
    </row>
    <row r="161" customFormat="false" ht="15" hidden="false" customHeight="false" outlineLevel="0" collapsed="false">
      <c r="A161" s="22" t="s">
        <v>390</v>
      </c>
      <c r="B161" s="23" t="n">
        <v>46069</v>
      </c>
      <c r="C161" s="22" t="s">
        <v>201</v>
      </c>
      <c r="D161" s="17" t="n">
        <v>47500</v>
      </c>
      <c r="E161" s="22" t="s">
        <v>71</v>
      </c>
      <c r="F161" s="21"/>
    </row>
    <row r="162" customFormat="false" ht="15" hidden="false" customHeight="false" outlineLevel="0" collapsed="false">
      <c r="A162" s="22" t="s">
        <v>391</v>
      </c>
      <c r="B162" s="23" t="n">
        <v>46070</v>
      </c>
      <c r="C162" s="22" t="s">
        <v>177</v>
      </c>
      <c r="D162" s="17" t="n">
        <v>39500</v>
      </c>
      <c r="E162" s="22" t="s">
        <v>72</v>
      </c>
      <c r="F162" s="21"/>
    </row>
    <row r="163" customFormat="false" ht="15" hidden="false" customHeight="false" outlineLevel="0" collapsed="false">
      <c r="A163" s="22" t="s">
        <v>392</v>
      </c>
      <c r="B163" s="23" t="n">
        <v>46070</v>
      </c>
      <c r="C163" s="22" t="s">
        <v>172</v>
      </c>
      <c r="D163" s="17" t="n">
        <v>162500</v>
      </c>
      <c r="E163" s="22" t="s">
        <v>72</v>
      </c>
      <c r="F163" s="21"/>
    </row>
    <row r="164" customFormat="false" ht="15" hidden="false" customHeight="false" outlineLevel="0" collapsed="false">
      <c r="A164" s="22" t="s">
        <v>393</v>
      </c>
      <c r="B164" s="23" t="n">
        <v>46071</v>
      </c>
      <c r="C164" s="22" t="s">
        <v>394</v>
      </c>
      <c r="D164" s="17" t="n">
        <v>173000</v>
      </c>
      <c r="E164" s="22" t="s">
        <v>71</v>
      </c>
      <c r="F164" s="21"/>
    </row>
    <row r="165" customFormat="false" ht="15" hidden="false" customHeight="false" outlineLevel="0" collapsed="false">
      <c r="A165" s="22" t="s">
        <v>395</v>
      </c>
      <c r="B165" s="23" t="n">
        <v>46072</v>
      </c>
      <c r="C165" s="22" t="s">
        <v>396</v>
      </c>
      <c r="D165" s="17" t="n">
        <v>199000</v>
      </c>
      <c r="E165" s="22" t="s">
        <v>72</v>
      </c>
      <c r="F165" s="21"/>
    </row>
    <row r="166" customFormat="false" ht="15" hidden="false" customHeight="false" outlineLevel="0" collapsed="false">
      <c r="A166" s="22" t="s">
        <v>397</v>
      </c>
      <c r="B166" s="23" t="n">
        <v>46073</v>
      </c>
      <c r="C166" s="22" t="s">
        <v>398</v>
      </c>
      <c r="D166" s="17" t="n">
        <v>74500</v>
      </c>
      <c r="E166" s="22" t="s">
        <v>72</v>
      </c>
      <c r="F166" s="21"/>
    </row>
    <row r="167" customFormat="false" ht="15" hidden="false" customHeight="false" outlineLevel="0" collapsed="false">
      <c r="A167" s="22" t="s">
        <v>399</v>
      </c>
      <c r="B167" s="23" t="n">
        <v>46074</v>
      </c>
      <c r="C167" s="22" t="s">
        <v>400</v>
      </c>
      <c r="D167" s="17" t="n">
        <v>68500</v>
      </c>
      <c r="E167" s="22" t="s">
        <v>72</v>
      </c>
      <c r="F167" s="21"/>
    </row>
    <row r="168" customFormat="false" ht="15" hidden="false" customHeight="false" outlineLevel="0" collapsed="false">
      <c r="A168" s="22" t="s">
        <v>401</v>
      </c>
      <c r="B168" s="23" t="n">
        <v>46075</v>
      </c>
      <c r="C168" s="22" t="s">
        <v>148</v>
      </c>
      <c r="D168" s="17" t="n">
        <v>36000</v>
      </c>
      <c r="E168" s="22" t="s">
        <v>71</v>
      </c>
      <c r="F168" s="21"/>
    </row>
    <row r="169" customFormat="false" ht="15" hidden="false" customHeight="false" outlineLevel="0" collapsed="false">
      <c r="A169" s="22" t="s">
        <v>402</v>
      </c>
      <c r="B169" s="23" t="n">
        <v>46075</v>
      </c>
      <c r="C169" s="22" t="s">
        <v>335</v>
      </c>
      <c r="D169" s="17" t="n">
        <v>193000</v>
      </c>
      <c r="E169" s="22" t="s">
        <v>72</v>
      </c>
      <c r="F169" s="21"/>
    </row>
    <row r="170" customFormat="false" ht="15" hidden="false" customHeight="false" outlineLevel="0" collapsed="false">
      <c r="A170" s="22" t="s">
        <v>403</v>
      </c>
      <c r="B170" s="23" t="n">
        <v>46075</v>
      </c>
      <c r="C170" s="22" t="s">
        <v>145</v>
      </c>
      <c r="D170" s="17" t="n">
        <v>83000</v>
      </c>
      <c r="E170" s="22" t="s">
        <v>72</v>
      </c>
      <c r="F170" s="21"/>
    </row>
    <row r="171" customFormat="false" ht="15" hidden="false" customHeight="false" outlineLevel="0" collapsed="false">
      <c r="A171" s="22" t="s">
        <v>404</v>
      </c>
      <c r="B171" s="23" t="n">
        <v>46075</v>
      </c>
      <c r="C171" s="22" t="s">
        <v>164</v>
      </c>
      <c r="D171" s="17" t="n">
        <v>40000</v>
      </c>
      <c r="E171" s="22" t="s">
        <v>71</v>
      </c>
      <c r="F171" s="21"/>
    </row>
    <row r="172" customFormat="false" ht="15" hidden="false" customHeight="false" outlineLevel="0" collapsed="false">
      <c r="A172" s="22" t="s">
        <v>405</v>
      </c>
      <c r="B172" s="23" t="n">
        <v>46077</v>
      </c>
      <c r="C172" s="22" t="s">
        <v>103</v>
      </c>
      <c r="D172" s="17" t="n">
        <v>190500</v>
      </c>
      <c r="E172" s="22" t="s">
        <v>72</v>
      </c>
      <c r="F172" s="21"/>
    </row>
    <row r="173" customFormat="false" ht="15" hidden="false" customHeight="false" outlineLevel="0" collapsed="false">
      <c r="A173" s="22" t="s">
        <v>406</v>
      </c>
      <c r="B173" s="23" t="n">
        <v>46078</v>
      </c>
      <c r="C173" s="22" t="s">
        <v>407</v>
      </c>
      <c r="D173" s="17" t="n">
        <v>147000</v>
      </c>
      <c r="E173" s="22" t="s">
        <v>71</v>
      </c>
      <c r="F173" s="21"/>
    </row>
    <row r="174" customFormat="false" ht="15" hidden="false" customHeight="false" outlineLevel="0" collapsed="false">
      <c r="A174" s="22" t="s">
        <v>408</v>
      </c>
      <c r="B174" s="23" t="n">
        <v>46078</v>
      </c>
      <c r="C174" s="22" t="s">
        <v>128</v>
      </c>
      <c r="D174" s="17" t="n">
        <v>69500</v>
      </c>
      <c r="E174" s="22" t="s">
        <v>72</v>
      </c>
      <c r="F174" s="21"/>
    </row>
    <row r="175" customFormat="false" ht="15" hidden="false" customHeight="false" outlineLevel="0" collapsed="false">
      <c r="A175" s="22" t="s">
        <v>409</v>
      </c>
      <c r="B175" s="23" t="n">
        <v>46078</v>
      </c>
      <c r="C175" s="22" t="s">
        <v>178</v>
      </c>
      <c r="D175" s="17" t="n">
        <v>16500</v>
      </c>
      <c r="E175" s="22" t="s">
        <v>72</v>
      </c>
      <c r="F175" s="21"/>
    </row>
    <row r="176" customFormat="false" ht="15" hidden="false" customHeight="false" outlineLevel="0" collapsed="false">
      <c r="A176" s="22" t="s">
        <v>410</v>
      </c>
      <c r="B176" s="23" t="n">
        <v>46079</v>
      </c>
      <c r="C176" s="22" t="s">
        <v>160</v>
      </c>
      <c r="D176" s="17" t="n">
        <v>188500</v>
      </c>
      <c r="E176" s="22" t="s">
        <v>70</v>
      </c>
      <c r="F176" s="21" t="n">
        <v>1063</v>
      </c>
    </row>
    <row r="177" customFormat="false" ht="15" hidden="false" customHeight="false" outlineLevel="0" collapsed="false">
      <c r="A177" s="22" t="s">
        <v>411</v>
      </c>
      <c r="B177" s="23" t="n">
        <v>46079</v>
      </c>
      <c r="C177" s="22" t="s">
        <v>412</v>
      </c>
      <c r="D177" s="17" t="n">
        <v>247000</v>
      </c>
      <c r="E177" s="22" t="s">
        <v>71</v>
      </c>
      <c r="F177" s="21"/>
    </row>
    <row r="178" customFormat="false" ht="15" hidden="false" customHeight="false" outlineLevel="0" collapsed="false">
      <c r="A178" s="22" t="s">
        <v>413</v>
      </c>
      <c r="B178" s="23" t="n">
        <v>46081</v>
      </c>
      <c r="C178" s="22" t="s">
        <v>148</v>
      </c>
      <c r="D178" s="17" t="n">
        <v>48500</v>
      </c>
      <c r="E178" s="22" t="s">
        <v>70</v>
      </c>
      <c r="F178" s="21" t="n">
        <v>1051</v>
      </c>
    </row>
    <row r="179" customFormat="false" ht="15" hidden="false" customHeight="false" outlineLevel="0" collapsed="false">
      <c r="A179" s="22" t="s">
        <v>414</v>
      </c>
      <c r="B179" s="23" t="n">
        <v>46081</v>
      </c>
      <c r="C179" s="22" t="s">
        <v>150</v>
      </c>
      <c r="D179" s="17" t="n">
        <v>62500</v>
      </c>
      <c r="E179" s="22" t="s">
        <v>70</v>
      </c>
      <c r="F179" s="21" t="n">
        <v>1053</v>
      </c>
    </row>
    <row r="180" customFormat="false" ht="15" hidden="false" customHeight="false" outlineLevel="0" collapsed="false">
      <c r="A180" s="22" t="s">
        <v>415</v>
      </c>
      <c r="B180" s="23" t="n">
        <v>46081</v>
      </c>
      <c r="C180" s="22" t="s">
        <v>416</v>
      </c>
      <c r="D180" s="17" t="n">
        <v>32000</v>
      </c>
      <c r="E180" s="22" t="s">
        <v>71</v>
      </c>
      <c r="F180" s="21"/>
    </row>
    <row r="181" customFormat="false" ht="15" hidden="false" customHeight="false" outlineLevel="0" collapsed="false">
      <c r="A181" s="22" t="s">
        <v>417</v>
      </c>
      <c r="B181" s="23" t="n">
        <v>46084</v>
      </c>
      <c r="C181" s="22" t="s">
        <v>418</v>
      </c>
      <c r="D181" s="17" t="n">
        <v>294000</v>
      </c>
      <c r="E181" s="22" t="s">
        <v>72</v>
      </c>
      <c r="F181" s="21"/>
    </row>
    <row r="182" customFormat="false" ht="15" hidden="false" customHeight="false" outlineLevel="0" collapsed="false">
      <c r="A182" s="22" t="s">
        <v>419</v>
      </c>
      <c r="B182" s="23" t="n">
        <v>46085</v>
      </c>
      <c r="C182" s="22" t="s">
        <v>158</v>
      </c>
      <c r="D182" s="17" t="n">
        <v>48000</v>
      </c>
      <c r="E182" s="22" t="s">
        <v>70</v>
      </c>
      <c r="F182" s="21" t="n">
        <v>1061</v>
      </c>
    </row>
    <row r="183" customFormat="false" ht="15" hidden="false" customHeight="false" outlineLevel="0" collapsed="false">
      <c r="A183" s="22" t="s">
        <v>420</v>
      </c>
      <c r="B183" s="23" t="n">
        <v>46085</v>
      </c>
      <c r="C183" s="22" t="s">
        <v>421</v>
      </c>
      <c r="D183" s="17" t="n">
        <v>186000</v>
      </c>
      <c r="E183" s="22" t="s">
        <v>72</v>
      </c>
      <c r="F183" s="21"/>
    </row>
    <row r="184" customFormat="false" ht="15" hidden="false" customHeight="false" outlineLevel="0" collapsed="false">
      <c r="A184" s="22" t="s">
        <v>422</v>
      </c>
      <c r="B184" s="23" t="n">
        <v>46086</v>
      </c>
      <c r="C184" s="22" t="s">
        <v>423</v>
      </c>
      <c r="D184" s="17" t="n">
        <v>38500</v>
      </c>
      <c r="E184" s="22" t="s">
        <v>71</v>
      </c>
      <c r="F184" s="21"/>
    </row>
    <row r="185" customFormat="false" ht="15" hidden="false" customHeight="false" outlineLevel="0" collapsed="false">
      <c r="A185" s="22" t="s">
        <v>424</v>
      </c>
      <c r="B185" s="23" t="n">
        <v>46087</v>
      </c>
      <c r="C185" s="22" t="s">
        <v>152</v>
      </c>
      <c r="D185" s="17" t="n">
        <v>47000</v>
      </c>
      <c r="E185" s="22" t="s">
        <v>70</v>
      </c>
      <c r="F185" s="21" t="n">
        <v>1055</v>
      </c>
    </row>
    <row r="186" customFormat="false" ht="15" hidden="false" customHeight="false" outlineLevel="0" collapsed="false">
      <c r="A186" s="22" t="s">
        <v>425</v>
      </c>
      <c r="B186" s="23" t="n">
        <v>46087</v>
      </c>
      <c r="C186" s="22" t="s">
        <v>205</v>
      </c>
      <c r="D186" s="17" t="n">
        <v>86500</v>
      </c>
      <c r="E186" s="22" t="s">
        <v>72</v>
      </c>
      <c r="F186" s="21"/>
    </row>
    <row r="187" customFormat="false" ht="15" hidden="false" customHeight="false" outlineLevel="0" collapsed="false">
      <c r="A187" s="22" t="s">
        <v>426</v>
      </c>
      <c r="B187" s="23" t="n">
        <v>46088</v>
      </c>
      <c r="C187" s="22" t="s">
        <v>154</v>
      </c>
      <c r="D187" s="17" t="n">
        <v>183000</v>
      </c>
      <c r="E187" s="22" t="s">
        <v>70</v>
      </c>
      <c r="F187" s="21" t="n">
        <v>1057</v>
      </c>
    </row>
    <row r="188" customFormat="false" ht="15" hidden="false" customHeight="false" outlineLevel="0" collapsed="false">
      <c r="A188" s="22" t="s">
        <v>427</v>
      </c>
      <c r="B188" s="23" t="n">
        <v>46088</v>
      </c>
      <c r="C188" s="22" t="s">
        <v>107</v>
      </c>
      <c r="D188" s="17" t="n">
        <v>36500</v>
      </c>
      <c r="E188" s="22" t="s">
        <v>71</v>
      </c>
      <c r="F188" s="21"/>
    </row>
    <row r="189" customFormat="false" ht="15" hidden="false" customHeight="false" outlineLevel="0" collapsed="false">
      <c r="A189" s="22" t="s">
        <v>428</v>
      </c>
      <c r="B189" s="23" t="n">
        <v>46088</v>
      </c>
      <c r="C189" s="22" t="s">
        <v>429</v>
      </c>
      <c r="D189" s="17" t="n">
        <v>147000</v>
      </c>
      <c r="E189" s="22" t="s">
        <v>72</v>
      </c>
      <c r="F189" s="21"/>
    </row>
    <row r="190" customFormat="false" ht="15" hidden="false" customHeight="false" outlineLevel="0" collapsed="false">
      <c r="A190" s="22" t="s">
        <v>430</v>
      </c>
      <c r="B190" s="23" t="n">
        <v>46089</v>
      </c>
      <c r="C190" s="22" t="s">
        <v>149</v>
      </c>
      <c r="D190" s="17" t="n">
        <v>85000</v>
      </c>
      <c r="E190" s="22" t="s">
        <v>70</v>
      </c>
      <c r="F190" s="21" t="n">
        <v>1052</v>
      </c>
    </row>
    <row r="191" customFormat="false" ht="15" hidden="false" customHeight="false" outlineLevel="0" collapsed="false">
      <c r="A191" s="22" t="s">
        <v>431</v>
      </c>
      <c r="B191" s="23" t="n">
        <v>46089</v>
      </c>
      <c r="C191" s="22" t="s">
        <v>157</v>
      </c>
      <c r="D191" s="17" t="n">
        <v>54000</v>
      </c>
      <c r="E191" s="22" t="s">
        <v>70</v>
      </c>
      <c r="F191" s="21" t="n">
        <v>1060</v>
      </c>
    </row>
    <row r="192" customFormat="false" ht="15" hidden="false" customHeight="false" outlineLevel="0" collapsed="false">
      <c r="A192" s="22" t="s">
        <v>432</v>
      </c>
      <c r="B192" s="23" t="n">
        <v>46089</v>
      </c>
      <c r="C192" s="22" t="s">
        <v>131</v>
      </c>
      <c r="D192" s="17" t="n">
        <v>173000</v>
      </c>
      <c r="E192" s="22" t="s">
        <v>71</v>
      </c>
      <c r="F192" s="21"/>
    </row>
    <row r="193" customFormat="false" ht="15" hidden="false" customHeight="false" outlineLevel="0" collapsed="false">
      <c r="A193" s="22" t="s">
        <v>433</v>
      </c>
      <c r="B193" s="23" t="n">
        <v>46091</v>
      </c>
      <c r="C193" s="22" t="s">
        <v>434</v>
      </c>
      <c r="D193" s="17" t="n">
        <v>384500</v>
      </c>
      <c r="E193" s="22" t="s">
        <v>72</v>
      </c>
      <c r="F193" s="21"/>
    </row>
    <row r="194" customFormat="false" ht="15" hidden="false" customHeight="false" outlineLevel="0" collapsed="false">
      <c r="A194" s="22" t="s">
        <v>435</v>
      </c>
      <c r="B194" s="23" t="n">
        <v>46091</v>
      </c>
      <c r="C194" s="22" t="s">
        <v>150</v>
      </c>
      <c r="D194" s="17" t="n">
        <v>79000</v>
      </c>
      <c r="E194" s="22" t="s">
        <v>72</v>
      </c>
      <c r="F194" s="21"/>
    </row>
    <row r="195" customFormat="false" ht="15" hidden="false" customHeight="false" outlineLevel="0" collapsed="false">
      <c r="A195" s="22" t="s">
        <v>436</v>
      </c>
      <c r="B195" s="23" t="n">
        <v>46092</v>
      </c>
      <c r="C195" s="22" t="s">
        <v>437</v>
      </c>
      <c r="D195" s="17" t="n">
        <v>229000</v>
      </c>
      <c r="E195" s="22" t="s">
        <v>72</v>
      </c>
      <c r="F195" s="21"/>
    </row>
    <row r="196" customFormat="false" ht="15" hidden="false" customHeight="false" outlineLevel="0" collapsed="false">
      <c r="A196" s="22" t="s">
        <v>438</v>
      </c>
      <c r="B196" s="23" t="n">
        <v>46093</v>
      </c>
      <c r="C196" s="22" t="s">
        <v>439</v>
      </c>
      <c r="D196" s="17" t="n">
        <v>33000</v>
      </c>
      <c r="E196" s="22" t="s">
        <v>72</v>
      </c>
      <c r="F196" s="21"/>
    </row>
    <row r="197" customFormat="false" ht="15" hidden="false" customHeight="false" outlineLevel="0" collapsed="false">
      <c r="A197" s="22" t="s">
        <v>440</v>
      </c>
      <c r="B197" s="23" t="n">
        <v>46094</v>
      </c>
      <c r="C197" s="22" t="s">
        <v>441</v>
      </c>
      <c r="D197" s="17" t="n">
        <v>285000</v>
      </c>
      <c r="E197" s="22" t="s">
        <v>71</v>
      </c>
      <c r="F197" s="21"/>
    </row>
    <row r="198" customFormat="false" ht="15" hidden="false" customHeight="false" outlineLevel="0" collapsed="false">
      <c r="A198" s="22" t="s">
        <v>442</v>
      </c>
      <c r="B198" s="23" t="n">
        <v>46095</v>
      </c>
      <c r="C198" s="22" t="s">
        <v>443</v>
      </c>
      <c r="D198" s="17" t="n">
        <v>32500</v>
      </c>
      <c r="E198" s="22" t="s">
        <v>72</v>
      </c>
      <c r="F198" s="21"/>
    </row>
    <row r="199" customFormat="false" ht="15" hidden="false" customHeight="false" outlineLevel="0" collapsed="false">
      <c r="A199" s="22" t="s">
        <v>444</v>
      </c>
      <c r="B199" s="23" t="n">
        <v>46095</v>
      </c>
      <c r="C199" s="22" t="s">
        <v>321</v>
      </c>
      <c r="D199" s="17" t="n">
        <v>186000</v>
      </c>
      <c r="E199" s="22" t="s">
        <v>72</v>
      </c>
      <c r="F199" s="21"/>
    </row>
    <row r="200" customFormat="false" ht="15" hidden="false" customHeight="false" outlineLevel="0" collapsed="false">
      <c r="A200" s="22" t="s">
        <v>445</v>
      </c>
      <c r="B200" s="23" t="n">
        <v>46095</v>
      </c>
      <c r="C200" s="22" t="s">
        <v>137</v>
      </c>
      <c r="D200" s="17" t="n">
        <v>66500</v>
      </c>
      <c r="E200" s="22" t="s">
        <v>71</v>
      </c>
      <c r="F200" s="21"/>
    </row>
    <row r="201" customFormat="false" ht="15" hidden="false" customHeight="false" outlineLevel="0" collapsed="false">
      <c r="A201" s="22" t="s">
        <v>446</v>
      </c>
      <c r="B201" s="23" t="n">
        <v>46097</v>
      </c>
      <c r="C201" s="22" t="s">
        <v>135</v>
      </c>
      <c r="D201" s="17" t="n">
        <v>59500</v>
      </c>
      <c r="E201" s="22" t="s">
        <v>72</v>
      </c>
      <c r="F201" s="21"/>
    </row>
    <row r="202" customFormat="false" ht="15" hidden="false" customHeight="false" outlineLevel="0" collapsed="false">
      <c r="A202" s="22" t="s">
        <v>447</v>
      </c>
      <c r="B202" s="23" t="n">
        <v>46097</v>
      </c>
      <c r="C202" s="22" t="s">
        <v>382</v>
      </c>
      <c r="D202" s="17" t="n">
        <v>85000</v>
      </c>
      <c r="E202" s="22" t="s">
        <v>71</v>
      </c>
      <c r="F202" s="21"/>
    </row>
    <row r="203" customFormat="false" ht="15" hidden="false" customHeight="false" outlineLevel="0" collapsed="false">
      <c r="A203" s="22" t="s">
        <v>448</v>
      </c>
      <c r="B203" s="23" t="n">
        <v>46098</v>
      </c>
      <c r="C203" s="22" t="s">
        <v>159</v>
      </c>
      <c r="D203" s="17" t="n">
        <v>42000</v>
      </c>
      <c r="E203" s="22" t="s">
        <v>70</v>
      </c>
      <c r="F203" s="21" t="n">
        <v>1062</v>
      </c>
    </row>
    <row r="204" customFormat="false" ht="15" hidden="false" customHeight="false" outlineLevel="0" collapsed="false">
      <c r="A204" s="22" t="s">
        <v>449</v>
      </c>
      <c r="B204" s="23" t="n">
        <v>46098</v>
      </c>
      <c r="C204" s="22" t="s">
        <v>161</v>
      </c>
      <c r="D204" s="17" t="n">
        <v>24000</v>
      </c>
      <c r="E204" s="22" t="s">
        <v>70</v>
      </c>
      <c r="F204" s="21" t="n">
        <v>1064</v>
      </c>
    </row>
    <row r="205" customFormat="false" ht="15" hidden="false" customHeight="false" outlineLevel="0" collapsed="false">
      <c r="A205" s="22" t="s">
        <v>450</v>
      </c>
      <c r="B205" s="23" t="n">
        <v>46098</v>
      </c>
      <c r="C205" s="22" t="s">
        <v>394</v>
      </c>
      <c r="D205" s="17" t="n">
        <v>235500</v>
      </c>
      <c r="E205" s="22" t="s">
        <v>71</v>
      </c>
      <c r="F205" s="21"/>
    </row>
    <row r="206" customFormat="false" ht="15" hidden="false" customHeight="false" outlineLevel="0" collapsed="false">
      <c r="A206" s="22" t="s">
        <v>451</v>
      </c>
      <c r="B206" s="23" t="n">
        <v>46098</v>
      </c>
      <c r="C206" s="22" t="s">
        <v>452</v>
      </c>
      <c r="D206" s="17" t="n">
        <v>274500</v>
      </c>
      <c r="E206" s="22" t="s">
        <v>72</v>
      </c>
      <c r="F206" s="21"/>
    </row>
    <row r="207" customFormat="false" ht="15" hidden="false" customHeight="false" outlineLevel="0" collapsed="false">
      <c r="A207" s="22" t="s">
        <v>453</v>
      </c>
      <c r="B207" s="23" t="n">
        <v>46102</v>
      </c>
      <c r="C207" s="22" t="s">
        <v>454</v>
      </c>
      <c r="D207" s="17" t="n">
        <v>171500</v>
      </c>
      <c r="E207" s="22" t="s">
        <v>72</v>
      </c>
      <c r="F207" s="21"/>
    </row>
    <row r="208" customFormat="false" ht="15" hidden="false" customHeight="false" outlineLevel="0" collapsed="false">
      <c r="A208" s="22" t="s">
        <v>455</v>
      </c>
      <c r="B208" s="23" t="n">
        <v>46105</v>
      </c>
      <c r="C208" s="22" t="s">
        <v>456</v>
      </c>
      <c r="D208" s="17" t="n">
        <v>196000</v>
      </c>
      <c r="E208" s="22" t="s">
        <v>72</v>
      </c>
      <c r="F208" s="21"/>
    </row>
    <row r="209" customFormat="false" ht="15" hidden="false" customHeight="false" outlineLevel="0" collapsed="false">
      <c r="A209" s="22" t="s">
        <v>457</v>
      </c>
      <c r="B209" s="23" t="n">
        <v>46105</v>
      </c>
      <c r="C209" s="22" t="s">
        <v>158</v>
      </c>
      <c r="D209" s="17" t="n">
        <v>43500</v>
      </c>
      <c r="E209" s="22" t="s">
        <v>71</v>
      </c>
      <c r="F209" s="21"/>
    </row>
    <row r="210" customFormat="false" ht="15" hidden="false" customHeight="false" outlineLevel="0" collapsed="false">
      <c r="A210" s="22" t="s">
        <v>458</v>
      </c>
      <c r="B210" s="23" t="n">
        <v>46107</v>
      </c>
      <c r="C210" s="22" t="s">
        <v>116</v>
      </c>
      <c r="D210" s="17" t="n">
        <v>26500</v>
      </c>
      <c r="E210" s="22" t="s">
        <v>72</v>
      </c>
      <c r="F210" s="21"/>
    </row>
    <row r="211" customFormat="false" ht="15" hidden="false" customHeight="false" outlineLevel="0" collapsed="false">
      <c r="A211" s="22" t="s">
        <v>459</v>
      </c>
      <c r="B211" s="23" t="n">
        <v>46107</v>
      </c>
      <c r="C211" s="22" t="s">
        <v>205</v>
      </c>
      <c r="D211" s="17" t="n">
        <v>88500</v>
      </c>
      <c r="E211" s="22" t="s">
        <v>71</v>
      </c>
      <c r="F211" s="21"/>
    </row>
    <row r="212" customFormat="false" ht="15" hidden="false" customHeight="false" outlineLevel="0" collapsed="false">
      <c r="A212" s="22" t="s">
        <v>460</v>
      </c>
      <c r="B212" s="23" t="n">
        <v>46109</v>
      </c>
      <c r="C212" s="22" t="s">
        <v>317</v>
      </c>
      <c r="D212" s="17" t="n">
        <v>71000</v>
      </c>
      <c r="E212" s="22" t="s">
        <v>72</v>
      </c>
      <c r="F212" s="21"/>
    </row>
    <row r="213" customFormat="false" ht="15" hidden="false" customHeight="false" outlineLevel="0" collapsed="false">
      <c r="A213" s="22" t="s">
        <v>461</v>
      </c>
      <c r="B213" s="23" t="n">
        <v>46110</v>
      </c>
      <c r="C213" s="22" t="s">
        <v>118</v>
      </c>
      <c r="D213" s="17" t="n">
        <v>31500</v>
      </c>
      <c r="E213" s="22" t="s">
        <v>71</v>
      </c>
      <c r="F213" s="21"/>
    </row>
    <row r="214" customFormat="false" ht="15" hidden="false" customHeight="false" outlineLevel="0" collapsed="false">
      <c r="A214" s="22" t="s">
        <v>462</v>
      </c>
      <c r="B214" s="23" t="n">
        <v>46110</v>
      </c>
      <c r="C214" s="22" t="s">
        <v>463</v>
      </c>
      <c r="D214" s="17" t="n">
        <v>88500</v>
      </c>
      <c r="E214" s="22" t="s">
        <v>71</v>
      </c>
      <c r="F214" s="21"/>
    </row>
    <row r="215" customFormat="false" ht="15" hidden="false" customHeight="false" outlineLevel="0" collapsed="false">
      <c r="A215" s="22" t="s">
        <v>464</v>
      </c>
      <c r="B215" s="23" t="n">
        <v>46112</v>
      </c>
      <c r="C215" s="22" t="s">
        <v>167</v>
      </c>
      <c r="D215" s="17" t="n">
        <v>41000</v>
      </c>
      <c r="E215" s="22" t="s">
        <v>71</v>
      </c>
      <c r="F215" s="21"/>
    </row>
    <row r="216" customFormat="false" ht="15" hidden="false" customHeight="false" outlineLevel="0" collapsed="false">
      <c r="A216" s="22" t="s">
        <v>465</v>
      </c>
      <c r="B216" s="23" t="n">
        <v>46114</v>
      </c>
      <c r="C216" s="22" t="s">
        <v>466</v>
      </c>
      <c r="D216" s="17" t="n">
        <v>38500</v>
      </c>
      <c r="E216" s="22" t="s">
        <v>71</v>
      </c>
      <c r="F216" s="21"/>
    </row>
    <row r="217" customFormat="false" ht="15" hidden="false" customHeight="false" outlineLevel="0" collapsed="false">
      <c r="A217" s="22" t="s">
        <v>467</v>
      </c>
      <c r="B217" s="23" t="n">
        <v>46115</v>
      </c>
      <c r="C217" s="22" t="s">
        <v>439</v>
      </c>
      <c r="D217" s="17" t="n">
        <v>38000</v>
      </c>
      <c r="E217" s="22" t="s">
        <v>71</v>
      </c>
      <c r="F217" s="21"/>
    </row>
    <row r="218" customFormat="false" ht="15" hidden="false" customHeight="false" outlineLevel="0" collapsed="false">
      <c r="A218" s="22" t="s">
        <v>468</v>
      </c>
      <c r="B218" s="23" t="n">
        <v>46116</v>
      </c>
      <c r="C218" s="22" t="s">
        <v>135</v>
      </c>
      <c r="D218" s="17" t="n">
        <v>74000</v>
      </c>
      <c r="E218" s="22" t="s">
        <v>71</v>
      </c>
      <c r="F218" s="21"/>
    </row>
    <row r="219" customFormat="false" ht="15" hidden="false" customHeight="false" outlineLevel="0" collapsed="false">
      <c r="A219" s="22" t="s">
        <v>469</v>
      </c>
      <c r="B219" s="23" t="n">
        <v>46117</v>
      </c>
      <c r="C219" s="22" t="s">
        <v>173</v>
      </c>
      <c r="D219" s="17" t="n">
        <v>39500</v>
      </c>
      <c r="E219" s="22" t="s">
        <v>71</v>
      </c>
      <c r="F219" s="21"/>
    </row>
    <row r="220" customFormat="false" ht="15" hidden="false" customHeight="false" outlineLevel="0" collapsed="false">
      <c r="A220" s="22" t="s">
        <v>470</v>
      </c>
      <c r="B220" s="23" t="n">
        <v>46118</v>
      </c>
      <c r="C220" s="22" t="s">
        <v>163</v>
      </c>
      <c r="D220" s="17" t="n">
        <v>26500</v>
      </c>
      <c r="E220" s="22" t="s">
        <v>70</v>
      </c>
      <c r="F220" s="21" t="n">
        <v>1066</v>
      </c>
    </row>
    <row r="221" customFormat="false" ht="15" hidden="false" customHeight="false" outlineLevel="0" collapsed="false">
      <c r="A221" s="22" t="s">
        <v>471</v>
      </c>
      <c r="B221" s="23" t="n">
        <v>46119</v>
      </c>
      <c r="C221" s="22" t="s">
        <v>398</v>
      </c>
      <c r="D221" s="17" t="n">
        <v>49000</v>
      </c>
      <c r="E221" s="22" t="s">
        <v>71</v>
      </c>
      <c r="F221" s="21"/>
    </row>
    <row r="222" customFormat="false" ht="15" hidden="false" customHeight="false" outlineLevel="0" collapsed="false">
      <c r="A222" s="22" t="s">
        <v>472</v>
      </c>
      <c r="B222" s="23" t="n">
        <v>46119</v>
      </c>
      <c r="C222" s="22" t="s">
        <v>473</v>
      </c>
      <c r="D222" s="17" t="n">
        <v>38500</v>
      </c>
      <c r="E222" s="22" t="s">
        <v>71</v>
      </c>
      <c r="F222" s="21"/>
    </row>
    <row r="223" customFormat="false" ht="15" hidden="false" customHeight="false" outlineLevel="0" collapsed="false">
      <c r="A223" s="22" t="s">
        <v>474</v>
      </c>
      <c r="B223" s="23" t="n">
        <v>46123</v>
      </c>
      <c r="C223" s="22" t="s">
        <v>387</v>
      </c>
      <c r="D223" s="17" t="n">
        <v>35500</v>
      </c>
      <c r="E223" s="22" t="s">
        <v>72</v>
      </c>
      <c r="F223" s="21"/>
    </row>
    <row r="224" customFormat="false" ht="15" hidden="false" customHeight="false" outlineLevel="0" collapsed="false">
      <c r="A224" s="22" t="s">
        <v>475</v>
      </c>
      <c r="B224" s="23" t="n">
        <v>46124</v>
      </c>
      <c r="C224" s="22" t="s">
        <v>170</v>
      </c>
      <c r="D224" s="17" t="n">
        <v>29000</v>
      </c>
      <c r="E224" s="22" t="s">
        <v>71</v>
      </c>
      <c r="F224" s="21"/>
    </row>
    <row r="225" customFormat="false" ht="15" hidden="false" customHeight="false" outlineLevel="0" collapsed="false">
      <c r="A225" s="22" t="s">
        <v>476</v>
      </c>
      <c r="B225" s="23" t="n">
        <v>46126</v>
      </c>
      <c r="C225" s="22" t="s">
        <v>164</v>
      </c>
      <c r="D225" s="17" t="n">
        <v>38000</v>
      </c>
      <c r="E225" s="22" t="s">
        <v>70</v>
      </c>
      <c r="F225" s="21" t="n">
        <v>1067</v>
      </c>
    </row>
    <row r="226" customFormat="false" ht="15" hidden="false" customHeight="false" outlineLevel="0" collapsed="false">
      <c r="A226" s="22" t="s">
        <v>477</v>
      </c>
      <c r="B226" s="23" t="n">
        <v>46126</v>
      </c>
      <c r="C226" s="22" t="s">
        <v>265</v>
      </c>
      <c r="D226" s="17" t="n">
        <v>305500</v>
      </c>
      <c r="E226" s="22" t="s">
        <v>72</v>
      </c>
      <c r="F226" s="21"/>
    </row>
    <row r="227" customFormat="false" ht="15" hidden="false" customHeight="false" outlineLevel="0" collapsed="false">
      <c r="A227" s="22" t="s">
        <v>478</v>
      </c>
      <c r="B227" s="23" t="n">
        <v>46127</v>
      </c>
      <c r="C227" s="22" t="s">
        <v>182</v>
      </c>
      <c r="D227" s="17" t="n">
        <v>279000</v>
      </c>
      <c r="E227" s="22" t="s">
        <v>71</v>
      </c>
      <c r="F227" s="21"/>
    </row>
    <row r="228" customFormat="false" ht="15" hidden="false" customHeight="false" outlineLevel="0" collapsed="false">
      <c r="A228" s="22" t="s">
        <v>479</v>
      </c>
      <c r="B228" s="23" t="n">
        <v>46127</v>
      </c>
      <c r="C228" s="22" t="s">
        <v>98</v>
      </c>
      <c r="D228" s="17" t="n">
        <v>49500</v>
      </c>
      <c r="E228" s="22" t="s">
        <v>72</v>
      </c>
      <c r="F228" s="21"/>
    </row>
    <row r="229" customFormat="false" ht="15" hidden="false" customHeight="false" outlineLevel="0" collapsed="false">
      <c r="A229" s="22" t="s">
        <v>480</v>
      </c>
      <c r="B229" s="23" t="n">
        <v>46128</v>
      </c>
      <c r="C229" s="22" t="s">
        <v>481</v>
      </c>
      <c r="D229" s="17" t="n">
        <v>45000</v>
      </c>
      <c r="E229" s="22" t="s">
        <v>72</v>
      </c>
      <c r="F229" s="21"/>
    </row>
    <row r="230" customFormat="false" ht="15" hidden="false" customHeight="false" outlineLevel="0" collapsed="false">
      <c r="A230" s="22" t="s">
        <v>482</v>
      </c>
      <c r="B230" s="23" t="n">
        <v>46129</v>
      </c>
      <c r="C230" s="22" t="s">
        <v>483</v>
      </c>
      <c r="D230" s="17" t="n">
        <v>334500</v>
      </c>
      <c r="E230" s="22" t="s">
        <v>71</v>
      </c>
      <c r="F230" s="21"/>
    </row>
    <row r="231" customFormat="false" ht="15" hidden="false" customHeight="false" outlineLevel="0" collapsed="false">
      <c r="A231" s="22" t="s">
        <v>484</v>
      </c>
      <c r="B231" s="23" t="n">
        <v>46131</v>
      </c>
      <c r="C231" s="22" t="s">
        <v>138</v>
      </c>
      <c r="D231" s="17" t="n">
        <v>38000</v>
      </c>
      <c r="E231" s="22" t="s">
        <v>71</v>
      </c>
      <c r="F231" s="21"/>
    </row>
    <row r="232" customFormat="false" ht="15" hidden="false" customHeight="false" outlineLevel="0" collapsed="false">
      <c r="A232" s="22" t="s">
        <v>485</v>
      </c>
      <c r="B232" s="23" t="n">
        <v>46131</v>
      </c>
      <c r="C232" s="22" t="s">
        <v>176</v>
      </c>
      <c r="D232" s="17" t="n">
        <v>16000</v>
      </c>
      <c r="E232" s="22" t="s">
        <v>71</v>
      </c>
      <c r="F232" s="21"/>
    </row>
    <row r="233" customFormat="false" ht="15" hidden="false" customHeight="false" outlineLevel="0" collapsed="false">
      <c r="A233" s="22" t="s">
        <v>486</v>
      </c>
      <c r="B233" s="23" t="n">
        <v>46132</v>
      </c>
      <c r="C233" s="22" t="s">
        <v>162</v>
      </c>
      <c r="D233" s="17" t="n">
        <v>232500</v>
      </c>
      <c r="E233" s="22" t="s">
        <v>70</v>
      </c>
      <c r="F233" s="21" t="n">
        <v>1065</v>
      </c>
    </row>
    <row r="234" customFormat="false" ht="15" hidden="false" customHeight="false" outlineLevel="0" collapsed="false">
      <c r="A234" s="22" t="s">
        <v>487</v>
      </c>
      <c r="B234" s="23" t="n">
        <v>46132</v>
      </c>
      <c r="C234" s="22" t="s">
        <v>150</v>
      </c>
      <c r="D234" s="17" t="n">
        <v>45500</v>
      </c>
      <c r="E234" s="22" t="s">
        <v>71</v>
      </c>
      <c r="F234" s="21"/>
    </row>
    <row r="235" customFormat="false" ht="15" hidden="false" customHeight="false" outlineLevel="0" collapsed="false">
      <c r="A235" s="22" t="s">
        <v>488</v>
      </c>
      <c r="B235" s="23" t="n">
        <v>46133</v>
      </c>
      <c r="C235" s="22" t="s">
        <v>270</v>
      </c>
      <c r="D235" s="17" t="n">
        <v>47500</v>
      </c>
      <c r="E235" s="22" t="s">
        <v>72</v>
      </c>
      <c r="F235" s="21"/>
    </row>
    <row r="236" customFormat="false" ht="15" hidden="false" customHeight="false" outlineLevel="0" collapsed="false">
      <c r="A236" s="22" t="s">
        <v>489</v>
      </c>
      <c r="B236" s="23" t="n">
        <v>46133</v>
      </c>
      <c r="C236" s="22" t="s">
        <v>140</v>
      </c>
      <c r="D236" s="17" t="n">
        <v>40500</v>
      </c>
      <c r="E236" s="22" t="s">
        <v>71</v>
      </c>
      <c r="F236" s="21"/>
    </row>
    <row r="237" customFormat="false" ht="15" hidden="false" customHeight="false" outlineLevel="0" collapsed="false">
      <c r="A237" s="22" t="s">
        <v>490</v>
      </c>
      <c r="B237" s="23" t="n">
        <v>46134</v>
      </c>
      <c r="C237" s="22" t="s">
        <v>491</v>
      </c>
      <c r="D237" s="17" t="n">
        <v>190000</v>
      </c>
      <c r="E237" s="22" t="s">
        <v>72</v>
      </c>
      <c r="F237" s="21"/>
    </row>
    <row r="238" customFormat="false" ht="15" hidden="false" customHeight="false" outlineLevel="0" collapsed="false">
      <c r="A238" s="22" t="s">
        <v>492</v>
      </c>
      <c r="B238" s="23" t="n">
        <v>46134</v>
      </c>
      <c r="C238" s="22" t="s">
        <v>159</v>
      </c>
      <c r="D238" s="17" t="n">
        <v>27000</v>
      </c>
      <c r="E238" s="22" t="s">
        <v>72</v>
      </c>
      <c r="F238" s="21"/>
    </row>
    <row r="239" customFormat="false" ht="15" hidden="false" customHeight="false" outlineLevel="0" collapsed="false">
      <c r="A239" s="22" t="s">
        <v>493</v>
      </c>
      <c r="B239" s="23" t="n">
        <v>46136</v>
      </c>
      <c r="C239" s="22" t="s">
        <v>145</v>
      </c>
      <c r="D239" s="17" t="n">
        <v>62000</v>
      </c>
      <c r="E239" s="22" t="s">
        <v>71</v>
      </c>
      <c r="F239" s="21"/>
    </row>
    <row r="240" customFormat="false" ht="15" hidden="false" customHeight="false" outlineLevel="0" collapsed="false">
      <c r="A240" s="22" t="s">
        <v>494</v>
      </c>
      <c r="B240" s="23" t="n">
        <v>46137</v>
      </c>
      <c r="C240" s="22" t="s">
        <v>125</v>
      </c>
      <c r="D240" s="17" t="n">
        <v>28000</v>
      </c>
      <c r="E240" s="22" t="s">
        <v>72</v>
      </c>
      <c r="F240" s="21"/>
    </row>
    <row r="241" customFormat="false" ht="15" hidden="false" customHeight="false" outlineLevel="0" collapsed="false">
      <c r="A241" s="22" t="s">
        <v>495</v>
      </c>
      <c r="B241" s="23" t="n">
        <v>46138</v>
      </c>
      <c r="C241" s="22" t="s">
        <v>496</v>
      </c>
      <c r="D241" s="17" t="n">
        <v>223500</v>
      </c>
      <c r="E241" s="22" t="s">
        <v>72</v>
      </c>
      <c r="F241" s="21"/>
    </row>
    <row r="242" customFormat="false" ht="15" hidden="false" customHeight="false" outlineLevel="0" collapsed="false">
      <c r="A242" s="22" t="s">
        <v>497</v>
      </c>
      <c r="B242" s="23" t="n">
        <v>46139</v>
      </c>
      <c r="C242" s="22" t="s">
        <v>261</v>
      </c>
      <c r="D242" s="17" t="n">
        <v>28000</v>
      </c>
      <c r="E242" s="22" t="s">
        <v>72</v>
      </c>
      <c r="F242" s="21"/>
    </row>
    <row r="243" customFormat="false" ht="15" hidden="false" customHeight="false" outlineLevel="0" collapsed="false">
      <c r="A243" s="22" t="s">
        <v>498</v>
      </c>
      <c r="B243" s="23" t="n">
        <v>46140</v>
      </c>
      <c r="C243" s="22" t="s">
        <v>171</v>
      </c>
      <c r="D243" s="17" t="n">
        <v>50500</v>
      </c>
      <c r="E243" s="22" t="s">
        <v>70</v>
      </c>
      <c r="F243" s="21" t="n">
        <v>1074</v>
      </c>
    </row>
    <row r="244" customFormat="false" ht="15" hidden="false" customHeight="false" outlineLevel="0" collapsed="false">
      <c r="A244" s="22" t="s">
        <v>499</v>
      </c>
      <c r="B244" s="23" t="n">
        <v>46140</v>
      </c>
      <c r="C244" s="22" t="s">
        <v>134</v>
      </c>
      <c r="D244" s="17" t="n">
        <v>31000</v>
      </c>
      <c r="E244" s="22" t="s">
        <v>72</v>
      </c>
      <c r="F244" s="21"/>
    </row>
    <row r="245" customFormat="false" ht="15" hidden="false" customHeight="false" outlineLevel="0" collapsed="false">
      <c r="A245" s="22" t="s">
        <v>500</v>
      </c>
      <c r="B245" s="23" t="n">
        <v>46140</v>
      </c>
      <c r="C245" s="22" t="s">
        <v>203</v>
      </c>
      <c r="D245" s="17" t="n">
        <v>25000</v>
      </c>
      <c r="E245" s="22" t="s">
        <v>71</v>
      </c>
      <c r="F245" s="21"/>
    </row>
    <row r="246" customFormat="false" ht="15" hidden="false" customHeight="false" outlineLevel="0" collapsed="false">
      <c r="A246" s="22" t="s">
        <v>501</v>
      </c>
      <c r="B246" s="23" t="n">
        <v>46141</v>
      </c>
      <c r="C246" s="22" t="s">
        <v>161</v>
      </c>
      <c r="D246" s="17" t="n">
        <v>34500</v>
      </c>
      <c r="E246" s="22" t="s">
        <v>72</v>
      </c>
      <c r="F246" s="21"/>
    </row>
    <row r="247" customFormat="false" ht="15" hidden="false" customHeight="false" outlineLevel="0" collapsed="false">
      <c r="A247" s="22" t="s">
        <v>502</v>
      </c>
      <c r="B247" s="23" t="n">
        <v>46141</v>
      </c>
      <c r="C247" s="22" t="s">
        <v>118</v>
      </c>
      <c r="D247" s="17" t="n">
        <v>45000</v>
      </c>
      <c r="E247" s="22" t="s">
        <v>72</v>
      </c>
      <c r="F247" s="21"/>
    </row>
    <row r="248" customFormat="false" ht="15" hidden="false" customHeight="false" outlineLevel="0" collapsed="false">
      <c r="A248" s="22" t="s">
        <v>503</v>
      </c>
      <c r="B248" s="23" t="n">
        <v>46141</v>
      </c>
      <c r="C248" s="22" t="s">
        <v>504</v>
      </c>
      <c r="D248" s="17" t="n">
        <v>120500</v>
      </c>
      <c r="E248" s="22" t="s">
        <v>72</v>
      </c>
      <c r="F248" s="21"/>
    </row>
    <row r="249" customFormat="false" ht="15" hidden="false" customHeight="false" outlineLevel="0" collapsed="false">
      <c r="A249" s="22" t="s">
        <v>505</v>
      </c>
      <c r="B249" s="23" t="n">
        <v>46142</v>
      </c>
      <c r="C249" s="22" t="s">
        <v>177</v>
      </c>
      <c r="D249" s="17" t="n">
        <v>49500</v>
      </c>
      <c r="E249" s="22" t="s">
        <v>71</v>
      </c>
      <c r="F249" s="21"/>
    </row>
    <row r="250" customFormat="false" ht="15" hidden="false" customHeight="false" outlineLevel="0" collapsed="false">
      <c r="A250" s="22" t="s">
        <v>506</v>
      </c>
      <c r="B250" s="23" t="n">
        <v>46143</v>
      </c>
      <c r="C250" s="22" t="s">
        <v>507</v>
      </c>
      <c r="D250" s="17" t="n">
        <v>212000</v>
      </c>
      <c r="E250" s="22" t="s">
        <v>72</v>
      </c>
      <c r="F250" s="21"/>
    </row>
    <row r="251" customFormat="false" ht="15" hidden="false" customHeight="false" outlineLevel="0" collapsed="false">
      <c r="A251" s="22" t="s">
        <v>508</v>
      </c>
      <c r="B251" s="23" t="n">
        <v>46145</v>
      </c>
      <c r="C251" s="22" t="s">
        <v>173</v>
      </c>
      <c r="D251" s="17" t="n">
        <v>40500</v>
      </c>
      <c r="E251" s="22" t="s">
        <v>71</v>
      </c>
      <c r="F251" s="21"/>
    </row>
    <row r="252" customFormat="false" ht="15" hidden="false" customHeight="false" outlineLevel="0" collapsed="false">
      <c r="A252" s="22" t="s">
        <v>509</v>
      </c>
      <c r="B252" s="23" t="n">
        <v>46145</v>
      </c>
      <c r="C252" s="22" t="s">
        <v>117</v>
      </c>
      <c r="D252" s="17" t="n">
        <v>16000</v>
      </c>
      <c r="E252" s="22" t="s">
        <v>71</v>
      </c>
      <c r="F252" s="21"/>
    </row>
    <row r="253" customFormat="false" ht="15" hidden="false" customHeight="false" outlineLevel="0" collapsed="false">
      <c r="A253" s="22" t="s">
        <v>510</v>
      </c>
      <c r="B253" s="23" t="n">
        <v>46146</v>
      </c>
      <c r="C253" s="22" t="s">
        <v>511</v>
      </c>
      <c r="D253" s="17" t="n">
        <v>264500</v>
      </c>
      <c r="E253" s="22" t="s">
        <v>71</v>
      </c>
      <c r="F253" s="21"/>
    </row>
    <row r="254" customFormat="false" ht="15" hidden="false" customHeight="false" outlineLevel="0" collapsed="false">
      <c r="A254" s="22" t="s">
        <v>512</v>
      </c>
      <c r="B254" s="23" t="n">
        <v>46148</v>
      </c>
      <c r="C254" s="22" t="s">
        <v>513</v>
      </c>
      <c r="D254" s="17" t="n">
        <v>195000</v>
      </c>
      <c r="E254" s="22" t="s">
        <v>71</v>
      </c>
      <c r="F254" s="21"/>
    </row>
    <row r="255" customFormat="false" ht="15" hidden="false" customHeight="false" outlineLevel="0" collapsed="false">
      <c r="A255" s="22" t="s">
        <v>514</v>
      </c>
      <c r="B255" s="23" t="n">
        <v>46148</v>
      </c>
      <c r="C255" s="22" t="s">
        <v>161</v>
      </c>
      <c r="D255" s="17" t="n">
        <v>44500</v>
      </c>
      <c r="E255" s="22" t="s">
        <v>72</v>
      </c>
      <c r="F255" s="21"/>
    </row>
    <row r="256" customFormat="false" ht="15" hidden="false" customHeight="false" outlineLevel="0" collapsed="false">
      <c r="A256" s="22" t="s">
        <v>515</v>
      </c>
      <c r="B256" s="23" t="n">
        <v>46149</v>
      </c>
      <c r="C256" s="22" t="s">
        <v>140</v>
      </c>
      <c r="D256" s="17" t="n">
        <v>38500</v>
      </c>
      <c r="E256" s="22" t="s">
        <v>72</v>
      </c>
      <c r="F256" s="21"/>
    </row>
    <row r="257" customFormat="false" ht="15" hidden="false" customHeight="false" outlineLevel="0" collapsed="false">
      <c r="A257" s="22" t="s">
        <v>516</v>
      </c>
      <c r="B257" s="23" t="n">
        <v>46150</v>
      </c>
      <c r="C257" s="22" t="s">
        <v>170</v>
      </c>
      <c r="D257" s="17" t="n">
        <v>34500</v>
      </c>
      <c r="E257" s="22" t="s">
        <v>70</v>
      </c>
      <c r="F257" s="21" t="n">
        <v>1073</v>
      </c>
    </row>
    <row r="258" customFormat="false" ht="15" hidden="false" customHeight="false" outlineLevel="0" collapsed="false">
      <c r="A258" s="22" t="s">
        <v>517</v>
      </c>
      <c r="B258" s="23" t="n">
        <v>46150</v>
      </c>
      <c r="C258" s="22" t="s">
        <v>261</v>
      </c>
      <c r="D258" s="17" t="n">
        <v>17000</v>
      </c>
      <c r="E258" s="22" t="s">
        <v>72</v>
      </c>
      <c r="F258" s="21"/>
    </row>
    <row r="259" customFormat="false" ht="15" hidden="false" customHeight="false" outlineLevel="0" collapsed="false">
      <c r="A259" s="22" t="s">
        <v>518</v>
      </c>
      <c r="B259" s="23" t="n">
        <v>46150</v>
      </c>
      <c r="C259" s="22" t="s">
        <v>519</v>
      </c>
      <c r="D259" s="17" t="n">
        <v>62000</v>
      </c>
      <c r="E259" s="22" t="s">
        <v>72</v>
      </c>
      <c r="F259" s="21"/>
    </row>
    <row r="260" customFormat="false" ht="15" hidden="false" customHeight="false" outlineLevel="0" collapsed="false">
      <c r="A260" s="22" t="s">
        <v>520</v>
      </c>
      <c r="B260" s="23" t="n">
        <v>46152</v>
      </c>
      <c r="C260" s="22" t="s">
        <v>168</v>
      </c>
      <c r="D260" s="17" t="n">
        <v>248000</v>
      </c>
      <c r="E260" s="22" t="s">
        <v>70</v>
      </c>
      <c r="F260" s="21" t="n">
        <v>1071</v>
      </c>
    </row>
    <row r="261" customFormat="false" ht="15" hidden="false" customHeight="false" outlineLevel="0" collapsed="false">
      <c r="A261" s="22" t="s">
        <v>521</v>
      </c>
      <c r="B261" s="23" t="n">
        <v>46152</v>
      </c>
      <c r="C261" s="22" t="s">
        <v>170</v>
      </c>
      <c r="D261" s="17" t="n">
        <v>27000</v>
      </c>
      <c r="E261" s="22" t="s">
        <v>72</v>
      </c>
      <c r="F261" s="21"/>
    </row>
    <row r="262" customFormat="false" ht="15" hidden="false" customHeight="false" outlineLevel="0" collapsed="false">
      <c r="A262" s="22" t="s">
        <v>522</v>
      </c>
      <c r="B262" s="23" t="n">
        <v>46152</v>
      </c>
      <c r="C262" s="22" t="s">
        <v>421</v>
      </c>
      <c r="D262" s="17" t="n">
        <v>222000</v>
      </c>
      <c r="E262" s="22" t="s">
        <v>71</v>
      </c>
      <c r="F262" s="21"/>
    </row>
    <row r="263" customFormat="false" ht="15" hidden="false" customHeight="false" outlineLevel="0" collapsed="false">
      <c r="A263" s="22" t="s">
        <v>523</v>
      </c>
      <c r="B263" s="23" t="n">
        <v>46153</v>
      </c>
      <c r="C263" s="22" t="s">
        <v>165</v>
      </c>
      <c r="D263" s="17" t="n">
        <v>209000</v>
      </c>
      <c r="E263" s="22" t="s">
        <v>70</v>
      </c>
      <c r="F263" s="21" t="n">
        <v>1068</v>
      </c>
    </row>
    <row r="264" customFormat="false" ht="15" hidden="false" customHeight="false" outlineLevel="0" collapsed="false">
      <c r="A264" s="22" t="s">
        <v>524</v>
      </c>
      <c r="B264" s="23" t="n">
        <v>46155</v>
      </c>
      <c r="C264" s="22" t="s">
        <v>167</v>
      </c>
      <c r="D264" s="17" t="n">
        <v>35000</v>
      </c>
      <c r="E264" s="22" t="s">
        <v>70</v>
      </c>
      <c r="F264" s="21" t="n">
        <v>1070</v>
      </c>
    </row>
    <row r="265" customFormat="false" ht="15" hidden="false" customHeight="false" outlineLevel="0" collapsed="false">
      <c r="A265" s="22" t="s">
        <v>525</v>
      </c>
      <c r="B265" s="23" t="n">
        <v>46155</v>
      </c>
      <c r="C265" s="22" t="s">
        <v>172</v>
      </c>
      <c r="D265" s="17" t="n">
        <v>156000</v>
      </c>
      <c r="E265" s="22" t="s">
        <v>70</v>
      </c>
      <c r="F265" s="21" t="n">
        <v>1075</v>
      </c>
    </row>
    <row r="266" customFormat="false" ht="15" hidden="false" customHeight="false" outlineLevel="0" collapsed="false">
      <c r="A266" s="22" t="s">
        <v>526</v>
      </c>
      <c r="B266" s="23" t="n">
        <v>46155</v>
      </c>
      <c r="C266" s="22" t="s">
        <v>527</v>
      </c>
      <c r="D266" s="17" t="n">
        <v>84000</v>
      </c>
      <c r="E266" s="22" t="s">
        <v>72</v>
      </c>
      <c r="F266" s="21"/>
    </row>
    <row r="267" customFormat="false" ht="15" hidden="false" customHeight="false" outlineLevel="0" collapsed="false">
      <c r="A267" s="22" t="s">
        <v>528</v>
      </c>
      <c r="B267" s="23" t="n">
        <v>46156</v>
      </c>
      <c r="C267" s="22" t="s">
        <v>120</v>
      </c>
      <c r="D267" s="17" t="n">
        <v>111500</v>
      </c>
      <c r="E267" s="22" t="s">
        <v>71</v>
      </c>
      <c r="F267" s="21"/>
    </row>
    <row r="268" customFormat="false" ht="15" hidden="false" customHeight="false" outlineLevel="0" collapsed="false">
      <c r="A268" s="22" t="s">
        <v>529</v>
      </c>
      <c r="B268" s="23" t="n">
        <v>46157</v>
      </c>
      <c r="C268" s="22" t="s">
        <v>166</v>
      </c>
      <c r="D268" s="17" t="n">
        <v>30000</v>
      </c>
      <c r="E268" s="22" t="s">
        <v>70</v>
      </c>
      <c r="F268" s="21" t="n">
        <v>1069</v>
      </c>
    </row>
    <row r="269" customFormat="false" ht="15" hidden="false" customHeight="false" outlineLevel="0" collapsed="false">
      <c r="A269" s="22" t="s">
        <v>530</v>
      </c>
      <c r="B269" s="23" t="n">
        <v>46157</v>
      </c>
      <c r="C269" s="22" t="s">
        <v>181</v>
      </c>
      <c r="D269" s="17" t="n">
        <v>41500</v>
      </c>
      <c r="E269" s="22" t="s">
        <v>72</v>
      </c>
      <c r="F269" s="21"/>
    </row>
    <row r="270" customFormat="false" ht="15" hidden="false" customHeight="false" outlineLevel="0" collapsed="false">
      <c r="A270" s="22" t="s">
        <v>531</v>
      </c>
      <c r="B270" s="23" t="n">
        <v>46158</v>
      </c>
      <c r="C270" s="22" t="s">
        <v>113</v>
      </c>
      <c r="D270" s="17" t="n">
        <v>188500</v>
      </c>
      <c r="E270" s="22" t="s">
        <v>72</v>
      </c>
      <c r="F270" s="21"/>
    </row>
    <row r="271" customFormat="false" ht="15" hidden="false" customHeight="false" outlineLevel="0" collapsed="false">
      <c r="A271" s="22" t="s">
        <v>532</v>
      </c>
      <c r="B271" s="23" t="n">
        <v>46159</v>
      </c>
      <c r="C271" s="22" t="s">
        <v>174</v>
      </c>
      <c r="D271" s="17" t="n">
        <v>41500</v>
      </c>
      <c r="E271" s="22" t="s">
        <v>70</v>
      </c>
      <c r="F271" s="21" t="n">
        <v>1077</v>
      </c>
    </row>
    <row r="272" customFormat="false" ht="15" hidden="false" customHeight="false" outlineLevel="0" collapsed="false">
      <c r="A272" s="22" t="s">
        <v>533</v>
      </c>
      <c r="B272" s="23" t="n">
        <v>46160</v>
      </c>
      <c r="C272" s="22" t="s">
        <v>534</v>
      </c>
      <c r="D272" s="17" t="n">
        <v>410500</v>
      </c>
      <c r="E272" s="22" t="s">
        <v>71</v>
      </c>
      <c r="F272" s="21"/>
    </row>
    <row r="273" customFormat="false" ht="15" hidden="false" customHeight="false" outlineLevel="0" collapsed="false">
      <c r="A273" s="22" t="s">
        <v>535</v>
      </c>
      <c r="B273" s="23" t="n">
        <v>46160</v>
      </c>
      <c r="C273" s="22" t="s">
        <v>100</v>
      </c>
      <c r="D273" s="17" t="n">
        <v>41500</v>
      </c>
      <c r="E273" s="22" t="s">
        <v>72</v>
      </c>
      <c r="F273" s="21"/>
    </row>
    <row r="274" customFormat="false" ht="15" hidden="false" customHeight="false" outlineLevel="0" collapsed="false">
      <c r="A274" s="22" t="s">
        <v>536</v>
      </c>
      <c r="B274" s="23" t="n">
        <v>46161</v>
      </c>
      <c r="C274" s="22" t="s">
        <v>537</v>
      </c>
      <c r="D274" s="17" t="n">
        <v>82500</v>
      </c>
      <c r="E274" s="22" t="s">
        <v>72</v>
      </c>
      <c r="F274" s="21"/>
    </row>
    <row r="275" customFormat="false" ht="15" hidden="false" customHeight="false" outlineLevel="0" collapsed="false">
      <c r="A275" s="22" t="s">
        <v>538</v>
      </c>
      <c r="B275" s="23" t="n">
        <v>46162</v>
      </c>
      <c r="C275" s="22" t="s">
        <v>539</v>
      </c>
      <c r="D275" s="17" t="n">
        <v>25500</v>
      </c>
      <c r="E275" s="22" t="s">
        <v>71</v>
      </c>
      <c r="F275" s="21"/>
    </row>
    <row r="276" customFormat="false" ht="15" hidden="false" customHeight="false" outlineLevel="0" collapsed="false">
      <c r="A276" s="22" t="s">
        <v>540</v>
      </c>
      <c r="B276" s="23" t="n">
        <v>46162</v>
      </c>
      <c r="C276" s="22" t="s">
        <v>541</v>
      </c>
      <c r="D276" s="17" t="n">
        <v>25000</v>
      </c>
      <c r="E276" s="22" t="s">
        <v>72</v>
      </c>
      <c r="F276" s="21"/>
    </row>
    <row r="277" customFormat="false" ht="15" hidden="false" customHeight="false" outlineLevel="0" collapsed="false">
      <c r="A277" s="22" t="s">
        <v>542</v>
      </c>
      <c r="B277" s="23" t="n">
        <v>46163</v>
      </c>
      <c r="C277" s="22" t="s">
        <v>98</v>
      </c>
      <c r="D277" s="17" t="n">
        <v>41500</v>
      </c>
      <c r="E277" s="22" t="s">
        <v>71</v>
      </c>
      <c r="F277" s="21"/>
    </row>
    <row r="278" customFormat="false" ht="15" hidden="false" customHeight="false" outlineLevel="0" collapsed="false">
      <c r="A278" s="22" t="s">
        <v>543</v>
      </c>
      <c r="B278" s="23" t="n">
        <v>46164</v>
      </c>
      <c r="C278" s="22" t="s">
        <v>544</v>
      </c>
      <c r="D278" s="17" t="n">
        <v>19500</v>
      </c>
      <c r="E278" s="22" t="s">
        <v>72</v>
      </c>
      <c r="F278" s="21"/>
    </row>
    <row r="279" customFormat="false" ht="15" hidden="false" customHeight="false" outlineLevel="0" collapsed="false">
      <c r="A279" s="22" t="s">
        <v>545</v>
      </c>
      <c r="B279" s="23" t="n">
        <v>46165</v>
      </c>
      <c r="C279" s="22" t="s">
        <v>365</v>
      </c>
      <c r="D279" s="17" t="n">
        <v>25500</v>
      </c>
      <c r="E279" s="22" t="s">
        <v>72</v>
      </c>
      <c r="F279" s="21"/>
    </row>
    <row r="280" customFormat="false" ht="15" hidden="false" customHeight="false" outlineLevel="0" collapsed="false">
      <c r="A280" s="22" t="s">
        <v>546</v>
      </c>
      <c r="B280" s="23" t="n">
        <v>46165</v>
      </c>
      <c r="C280" s="22" t="s">
        <v>547</v>
      </c>
      <c r="D280" s="17" t="n">
        <v>195500</v>
      </c>
      <c r="E280" s="22" t="s">
        <v>72</v>
      </c>
      <c r="F280" s="21"/>
    </row>
    <row r="281" customFormat="false" ht="15" hidden="false" customHeight="false" outlineLevel="0" collapsed="false">
      <c r="A281" s="22" t="s">
        <v>548</v>
      </c>
      <c r="B281" s="23" t="n">
        <v>46165</v>
      </c>
      <c r="C281" s="22" t="s">
        <v>549</v>
      </c>
      <c r="D281" s="17" t="n">
        <v>48000</v>
      </c>
      <c r="E281" s="22" t="s">
        <v>72</v>
      </c>
      <c r="F281" s="21"/>
    </row>
    <row r="282" customFormat="false" ht="15" hidden="false" customHeight="false" outlineLevel="0" collapsed="false">
      <c r="A282" s="22" t="s">
        <v>550</v>
      </c>
      <c r="B282" s="23" t="n">
        <v>46166</v>
      </c>
      <c r="C282" s="22" t="s">
        <v>541</v>
      </c>
      <c r="D282" s="17" t="n">
        <v>37500</v>
      </c>
      <c r="E282" s="22" t="s">
        <v>72</v>
      </c>
      <c r="F282" s="21"/>
    </row>
    <row r="283" customFormat="false" ht="15" hidden="false" customHeight="false" outlineLevel="0" collapsed="false">
      <c r="A283" s="22" t="s">
        <v>551</v>
      </c>
      <c r="B283" s="23" t="n">
        <v>46166</v>
      </c>
      <c r="C283" s="22" t="s">
        <v>380</v>
      </c>
      <c r="D283" s="17" t="n">
        <v>29500</v>
      </c>
      <c r="E283" s="22" t="s">
        <v>72</v>
      </c>
      <c r="F283" s="21"/>
    </row>
    <row r="284" customFormat="false" ht="15" hidden="false" customHeight="false" outlineLevel="0" collapsed="false">
      <c r="A284" s="22" t="s">
        <v>552</v>
      </c>
      <c r="B284" s="23" t="n">
        <v>46167</v>
      </c>
      <c r="C284" s="22" t="s">
        <v>176</v>
      </c>
      <c r="D284" s="17" t="n">
        <v>37000</v>
      </c>
      <c r="E284" s="22" t="s">
        <v>70</v>
      </c>
      <c r="F284" s="21" t="n">
        <v>1079</v>
      </c>
    </row>
    <row r="285" customFormat="false" ht="15" hidden="false" customHeight="false" outlineLevel="0" collapsed="false">
      <c r="A285" s="22" t="s">
        <v>553</v>
      </c>
      <c r="B285" s="23" t="n">
        <v>46168</v>
      </c>
      <c r="C285" s="22" t="s">
        <v>150</v>
      </c>
      <c r="D285" s="17" t="n">
        <v>60000</v>
      </c>
      <c r="E285" s="22" t="s">
        <v>72</v>
      </c>
      <c r="F285" s="21"/>
    </row>
    <row r="286" customFormat="false" ht="15" hidden="false" customHeight="false" outlineLevel="0" collapsed="false">
      <c r="A286" s="22" t="s">
        <v>554</v>
      </c>
      <c r="B286" s="23" t="n">
        <v>46169</v>
      </c>
      <c r="C286" s="22" t="s">
        <v>555</v>
      </c>
      <c r="D286" s="17" t="n">
        <v>39000</v>
      </c>
      <c r="E286" s="22" t="s">
        <v>72</v>
      </c>
      <c r="F286" s="21"/>
    </row>
    <row r="287" customFormat="false" ht="15" hidden="false" customHeight="false" outlineLevel="0" collapsed="false">
      <c r="A287" s="22" t="s">
        <v>556</v>
      </c>
      <c r="B287" s="23" t="n">
        <v>46169</v>
      </c>
      <c r="C287" s="22" t="s">
        <v>118</v>
      </c>
      <c r="D287" s="17" t="n">
        <v>46500</v>
      </c>
      <c r="E287" s="22" t="s">
        <v>72</v>
      </c>
      <c r="F287" s="21"/>
    </row>
    <row r="288" customFormat="false" ht="15" hidden="false" customHeight="false" outlineLevel="0" collapsed="false">
      <c r="A288" s="22" t="s">
        <v>557</v>
      </c>
      <c r="B288" s="23" t="n">
        <v>46170</v>
      </c>
      <c r="C288" s="22" t="s">
        <v>173</v>
      </c>
      <c r="D288" s="17" t="n">
        <v>31000</v>
      </c>
      <c r="E288" s="22" t="s">
        <v>70</v>
      </c>
      <c r="F288" s="21" t="n">
        <v>1076</v>
      </c>
    </row>
    <row r="289" customFormat="false" ht="15" hidden="false" customHeight="false" outlineLevel="0" collapsed="false">
      <c r="A289" s="22" t="s">
        <v>558</v>
      </c>
      <c r="B289" s="23" t="n">
        <v>46170</v>
      </c>
      <c r="C289" s="22" t="s">
        <v>92</v>
      </c>
      <c r="D289" s="17" t="n">
        <v>65500</v>
      </c>
      <c r="E289" s="22" t="s">
        <v>72</v>
      </c>
      <c r="F289" s="21"/>
    </row>
    <row r="290" customFormat="false" ht="15" hidden="false" customHeight="false" outlineLevel="0" collapsed="false">
      <c r="A290" s="22" t="s">
        <v>559</v>
      </c>
      <c r="B290" s="23" t="n">
        <v>46171</v>
      </c>
      <c r="C290" s="22" t="s">
        <v>169</v>
      </c>
      <c r="D290" s="17" t="n">
        <v>86000</v>
      </c>
      <c r="E290" s="22" t="s">
        <v>70</v>
      </c>
      <c r="F290" s="21" t="n">
        <v>1072</v>
      </c>
    </row>
    <row r="291" customFormat="false" ht="15" hidden="false" customHeight="false" outlineLevel="0" collapsed="false">
      <c r="A291" s="22" t="s">
        <v>560</v>
      </c>
      <c r="B291" s="23" t="n">
        <v>46171</v>
      </c>
      <c r="C291" s="22" t="s">
        <v>175</v>
      </c>
      <c r="D291" s="17" t="n">
        <v>227500</v>
      </c>
      <c r="E291" s="22" t="s">
        <v>70</v>
      </c>
      <c r="F291" s="21" t="n">
        <v>1078</v>
      </c>
    </row>
    <row r="292" customFormat="false" ht="15" hidden="false" customHeight="false" outlineLevel="0" collapsed="false">
      <c r="A292" s="22" t="s">
        <v>561</v>
      </c>
      <c r="B292" s="23" t="n">
        <v>46172</v>
      </c>
      <c r="C292" s="22" t="s">
        <v>562</v>
      </c>
      <c r="D292" s="17" t="n">
        <v>142500</v>
      </c>
      <c r="E292" s="22" t="s">
        <v>71</v>
      </c>
      <c r="F292" s="21"/>
    </row>
    <row r="293" customFormat="false" ht="15" hidden="false" customHeight="false" outlineLevel="0" collapsed="false">
      <c r="A293" s="22" t="s">
        <v>563</v>
      </c>
      <c r="B293" s="23" t="n">
        <v>46172</v>
      </c>
      <c r="C293" s="22" t="s">
        <v>270</v>
      </c>
      <c r="D293" s="17" t="n">
        <v>40500</v>
      </c>
      <c r="E293" s="22" t="s">
        <v>71</v>
      </c>
      <c r="F293" s="21"/>
    </row>
    <row r="294" customFormat="false" ht="15" hidden="false" customHeight="false" outlineLevel="0" collapsed="false">
      <c r="A294" s="22" t="s">
        <v>564</v>
      </c>
      <c r="B294" s="23" t="n">
        <v>46172</v>
      </c>
      <c r="C294" s="22" t="s">
        <v>565</v>
      </c>
      <c r="D294" s="17" t="n">
        <v>37500</v>
      </c>
      <c r="E294" s="22" t="s">
        <v>72</v>
      </c>
      <c r="F294" s="21"/>
    </row>
    <row r="295" customFormat="false" ht="15" hidden="false" customHeight="false" outlineLevel="0" collapsed="false">
      <c r="A295" s="22" t="s">
        <v>566</v>
      </c>
      <c r="B295" s="23" t="n">
        <v>46172</v>
      </c>
      <c r="C295" s="22" t="s">
        <v>221</v>
      </c>
      <c r="D295" s="17" t="n">
        <v>18000</v>
      </c>
      <c r="E295" s="22" t="s">
        <v>72</v>
      </c>
      <c r="F295" s="21"/>
    </row>
    <row r="296" customFormat="false" ht="15" hidden="false" customHeight="false" outlineLevel="0" collapsed="false">
      <c r="A296" s="22" t="s">
        <v>567</v>
      </c>
      <c r="B296" s="23" t="n">
        <v>46173</v>
      </c>
      <c r="C296" s="22" t="s">
        <v>96</v>
      </c>
      <c r="D296" s="17" t="n">
        <v>80500</v>
      </c>
      <c r="E296" s="22" t="s">
        <v>72</v>
      </c>
      <c r="F296" s="21"/>
    </row>
    <row r="297" customFormat="false" ht="15" hidden="false" customHeight="false" outlineLevel="0" collapsed="false">
      <c r="A297" s="22" t="s">
        <v>568</v>
      </c>
      <c r="B297" s="23" t="n">
        <v>46174</v>
      </c>
      <c r="C297" s="22" t="s">
        <v>429</v>
      </c>
      <c r="D297" s="17" t="n">
        <v>180000</v>
      </c>
      <c r="E297" s="22" t="s">
        <v>72</v>
      </c>
      <c r="F297" s="21"/>
    </row>
    <row r="298" customFormat="false" ht="15" hidden="false" customHeight="false" outlineLevel="0" collapsed="false">
      <c r="A298" s="22" t="s">
        <v>569</v>
      </c>
      <c r="B298" s="23" t="n">
        <v>46177</v>
      </c>
      <c r="C298" s="22" t="s">
        <v>128</v>
      </c>
      <c r="D298" s="17" t="n">
        <v>82000</v>
      </c>
      <c r="E298" s="22" t="s">
        <v>71</v>
      </c>
      <c r="F298" s="21"/>
    </row>
    <row r="299" customFormat="false" ht="15" hidden="false" customHeight="false" outlineLevel="0" collapsed="false">
      <c r="A299" s="22" t="s">
        <v>570</v>
      </c>
      <c r="B299" s="23" t="n">
        <v>46178</v>
      </c>
      <c r="C299" s="22" t="s">
        <v>177</v>
      </c>
      <c r="D299" s="17" t="n">
        <v>50500</v>
      </c>
      <c r="E299" s="22" t="s">
        <v>70</v>
      </c>
      <c r="F299" s="21" t="n">
        <v>1080</v>
      </c>
    </row>
    <row r="300" customFormat="false" ht="15" hidden="false" customHeight="false" outlineLevel="0" collapsed="false">
      <c r="A300" s="22" t="s">
        <v>571</v>
      </c>
      <c r="B300" s="23" t="n">
        <v>46179</v>
      </c>
      <c r="C300" s="22" t="s">
        <v>572</v>
      </c>
      <c r="D300" s="17" t="n">
        <v>166500</v>
      </c>
      <c r="E300" s="22" t="s">
        <v>71</v>
      </c>
      <c r="F300" s="21"/>
    </row>
    <row r="301" customFormat="false" ht="15" hidden="false" customHeight="false" outlineLevel="0" collapsed="false">
      <c r="A301" s="22" t="s">
        <v>573</v>
      </c>
      <c r="B301" s="23" t="n">
        <v>46179</v>
      </c>
      <c r="C301" s="22" t="s">
        <v>396</v>
      </c>
      <c r="D301" s="17" t="n">
        <v>141000</v>
      </c>
      <c r="E301" s="22" t="s">
        <v>71</v>
      </c>
      <c r="F301" s="21"/>
    </row>
    <row r="302" customFormat="false" ht="15" hidden="false" customHeight="false" outlineLevel="0" collapsed="false">
      <c r="A302" s="22" t="s">
        <v>574</v>
      </c>
      <c r="B302" s="23" t="n">
        <v>46183</v>
      </c>
      <c r="C302" s="22" t="s">
        <v>181</v>
      </c>
      <c r="D302" s="17" t="n">
        <v>24000</v>
      </c>
      <c r="E302" s="22" t="s">
        <v>70</v>
      </c>
      <c r="F302" s="21" t="n">
        <v>1084</v>
      </c>
    </row>
    <row r="303" customFormat="false" ht="15" hidden="false" customHeight="false" outlineLevel="0" collapsed="false">
      <c r="A303" s="22" t="s">
        <v>575</v>
      </c>
      <c r="B303" s="23" t="n">
        <v>46184</v>
      </c>
      <c r="C303" s="22" t="s">
        <v>362</v>
      </c>
      <c r="D303" s="17" t="n">
        <v>48000</v>
      </c>
      <c r="E303" s="22" t="s">
        <v>71</v>
      </c>
      <c r="F303" s="21"/>
    </row>
    <row r="304" customFormat="false" ht="15" hidden="false" customHeight="false" outlineLevel="0" collapsed="false">
      <c r="A304" s="22" t="s">
        <v>576</v>
      </c>
      <c r="B304" s="23" t="n">
        <v>46184</v>
      </c>
      <c r="C304" s="22" t="s">
        <v>176</v>
      </c>
      <c r="D304" s="17" t="n">
        <v>18500</v>
      </c>
      <c r="E304" s="22" t="s">
        <v>71</v>
      </c>
      <c r="F304" s="21"/>
    </row>
    <row r="305" customFormat="false" ht="15" hidden="false" customHeight="false" outlineLevel="0" collapsed="false">
      <c r="A305" s="22" t="s">
        <v>577</v>
      </c>
      <c r="B305" s="23" t="n">
        <v>46185</v>
      </c>
      <c r="C305" s="22" t="s">
        <v>170</v>
      </c>
      <c r="D305" s="17" t="n">
        <v>26000</v>
      </c>
      <c r="E305" s="22" t="s">
        <v>71</v>
      </c>
      <c r="F305" s="21"/>
    </row>
    <row r="306" customFormat="false" ht="15" hidden="false" customHeight="false" outlineLevel="0" collapsed="false">
      <c r="A306" s="22" t="s">
        <v>578</v>
      </c>
      <c r="B306" s="23" t="n">
        <v>46189</v>
      </c>
      <c r="C306" s="22" t="s">
        <v>149</v>
      </c>
      <c r="D306" s="17" t="n">
        <v>74000</v>
      </c>
      <c r="E306" s="22" t="s">
        <v>72</v>
      </c>
      <c r="F306" s="21"/>
    </row>
    <row r="307" customFormat="false" ht="15" hidden="false" customHeight="false" outlineLevel="0" collapsed="false">
      <c r="A307" s="22" t="s">
        <v>579</v>
      </c>
      <c r="B307" s="23" t="n">
        <v>46189</v>
      </c>
      <c r="C307" s="22" t="s">
        <v>317</v>
      </c>
      <c r="D307" s="17" t="n">
        <v>47500</v>
      </c>
      <c r="E307" s="22" t="s">
        <v>72</v>
      </c>
      <c r="F307" s="21"/>
    </row>
    <row r="308" customFormat="false" ht="15" hidden="false" customHeight="false" outlineLevel="0" collapsed="false">
      <c r="A308" s="22" t="s">
        <v>580</v>
      </c>
      <c r="B308" s="23" t="n">
        <v>46190</v>
      </c>
      <c r="C308" s="22" t="s">
        <v>387</v>
      </c>
      <c r="D308" s="17" t="n">
        <v>23000</v>
      </c>
      <c r="E308" s="22" t="s">
        <v>71</v>
      </c>
      <c r="F308" s="21"/>
    </row>
    <row r="309" customFormat="false" ht="15" hidden="false" customHeight="false" outlineLevel="0" collapsed="false">
      <c r="A309" s="22" t="s">
        <v>581</v>
      </c>
      <c r="B309" s="23" t="n">
        <v>46191</v>
      </c>
      <c r="C309" s="22" t="s">
        <v>483</v>
      </c>
      <c r="D309" s="17" t="n">
        <v>268500</v>
      </c>
      <c r="E309" s="22" t="s">
        <v>72</v>
      </c>
      <c r="F309" s="21"/>
    </row>
    <row r="310" customFormat="false" ht="15" hidden="false" customHeight="false" outlineLevel="0" collapsed="false">
      <c r="A310" s="22" t="s">
        <v>582</v>
      </c>
      <c r="B310" s="23" t="n">
        <v>46192</v>
      </c>
      <c r="C310" s="22" t="s">
        <v>98</v>
      </c>
      <c r="D310" s="17" t="n">
        <v>45500</v>
      </c>
      <c r="E310" s="22" t="s">
        <v>72</v>
      </c>
      <c r="F310" s="21"/>
    </row>
    <row r="311" customFormat="false" ht="15" hidden="false" customHeight="false" outlineLevel="0" collapsed="false">
      <c r="A311" s="22" t="s">
        <v>583</v>
      </c>
      <c r="B311" s="23" t="n">
        <v>46193</v>
      </c>
      <c r="C311" s="22" t="s">
        <v>584</v>
      </c>
      <c r="D311" s="17" t="n">
        <v>418000</v>
      </c>
      <c r="E311" s="22" t="s">
        <v>72</v>
      </c>
      <c r="F311" s="21"/>
    </row>
    <row r="312" customFormat="false" ht="15" hidden="false" customHeight="false" outlineLevel="0" collapsed="false">
      <c r="A312" s="22" t="s">
        <v>585</v>
      </c>
      <c r="B312" s="23" t="n">
        <v>46193</v>
      </c>
      <c r="C312" s="22" t="s">
        <v>537</v>
      </c>
      <c r="D312" s="17" t="n">
        <v>86500</v>
      </c>
      <c r="E312" s="22" t="s">
        <v>71</v>
      </c>
      <c r="F312" s="21"/>
    </row>
    <row r="313" customFormat="false" ht="15" hidden="false" customHeight="false" outlineLevel="0" collapsed="false">
      <c r="A313" s="22" t="s">
        <v>586</v>
      </c>
      <c r="B313" s="23" t="n">
        <v>46195</v>
      </c>
      <c r="C313" s="22" t="s">
        <v>178</v>
      </c>
      <c r="D313" s="17" t="n">
        <v>41000</v>
      </c>
      <c r="E313" s="22" t="s">
        <v>70</v>
      </c>
      <c r="F313" s="21" t="n">
        <v>1081</v>
      </c>
    </row>
    <row r="314" customFormat="false" ht="15" hidden="false" customHeight="false" outlineLevel="0" collapsed="false">
      <c r="A314" s="22" t="s">
        <v>587</v>
      </c>
      <c r="B314" s="23" t="n">
        <v>46195</v>
      </c>
      <c r="C314" s="22" t="s">
        <v>588</v>
      </c>
      <c r="D314" s="17" t="n">
        <v>129000</v>
      </c>
      <c r="E314" s="22" t="s">
        <v>71</v>
      </c>
      <c r="F314" s="21"/>
    </row>
    <row r="315" customFormat="false" ht="15" hidden="false" customHeight="false" outlineLevel="0" collapsed="false">
      <c r="A315" s="22" t="s">
        <v>589</v>
      </c>
      <c r="B315" s="23" t="n">
        <v>46195</v>
      </c>
      <c r="C315" s="22" t="s">
        <v>365</v>
      </c>
      <c r="D315" s="17" t="n">
        <v>36000</v>
      </c>
      <c r="E315" s="22" t="s">
        <v>71</v>
      </c>
      <c r="F315" s="21"/>
    </row>
    <row r="316" customFormat="false" ht="15" hidden="false" customHeight="false" outlineLevel="0" collapsed="false">
      <c r="A316" s="22" t="s">
        <v>590</v>
      </c>
      <c r="B316" s="23" t="n">
        <v>46197</v>
      </c>
      <c r="C316" s="22" t="s">
        <v>179</v>
      </c>
      <c r="D316" s="17" t="n">
        <v>15500</v>
      </c>
      <c r="E316" s="22" t="s">
        <v>70</v>
      </c>
      <c r="F316" s="21" t="n">
        <v>1082</v>
      </c>
    </row>
    <row r="317" customFormat="false" ht="15" hidden="false" customHeight="false" outlineLevel="0" collapsed="false">
      <c r="A317" s="22" t="s">
        <v>591</v>
      </c>
      <c r="B317" s="23" t="n">
        <v>46201</v>
      </c>
      <c r="C317" s="22" t="s">
        <v>92</v>
      </c>
      <c r="D317" s="17" t="n">
        <v>50500</v>
      </c>
      <c r="E317" s="22" t="s">
        <v>72</v>
      </c>
      <c r="F317" s="21"/>
    </row>
    <row r="318" customFormat="false" ht="15" hidden="false" customHeight="false" outlineLevel="0" collapsed="false">
      <c r="A318" s="22" t="s">
        <v>592</v>
      </c>
      <c r="B318" s="23" t="n">
        <v>46203</v>
      </c>
      <c r="C318" s="22" t="s">
        <v>466</v>
      </c>
      <c r="D318" s="17" t="n">
        <v>14500</v>
      </c>
      <c r="E318" s="22" t="s">
        <v>72</v>
      </c>
      <c r="F318" s="21"/>
    </row>
    <row r="319" customFormat="false" ht="15" hidden="false" customHeight="false" outlineLevel="0" collapsed="false">
      <c r="A319" s="22" t="s">
        <v>593</v>
      </c>
      <c r="B319" s="23" t="n">
        <v>46203</v>
      </c>
      <c r="C319" s="22" t="s">
        <v>594</v>
      </c>
      <c r="D319" s="17" t="n">
        <v>304000</v>
      </c>
      <c r="E319" s="22" t="s">
        <v>72</v>
      </c>
      <c r="F319" s="21"/>
    </row>
    <row r="320" customFormat="false" ht="15" hidden="false" customHeight="false" outlineLevel="0" collapsed="false">
      <c r="A320" s="22" t="s">
        <v>595</v>
      </c>
      <c r="B320" s="23" t="n">
        <v>46203</v>
      </c>
      <c r="C320" s="22" t="s">
        <v>596</v>
      </c>
      <c r="D320" s="17" t="n">
        <v>52000</v>
      </c>
      <c r="E320" s="22" t="s">
        <v>71</v>
      </c>
      <c r="F320" s="21"/>
    </row>
    <row r="321" customFormat="false" ht="15" hidden="false" customHeight="false" outlineLevel="0" collapsed="false">
      <c r="A321" s="22" t="s">
        <v>597</v>
      </c>
      <c r="B321" s="23" t="n">
        <v>46205</v>
      </c>
      <c r="C321" s="22" t="s">
        <v>105</v>
      </c>
      <c r="D321" s="17" t="n">
        <v>40000</v>
      </c>
      <c r="E321" s="22" t="s">
        <v>72</v>
      </c>
      <c r="F321" s="21"/>
    </row>
    <row r="322" customFormat="false" ht="15" hidden="false" customHeight="false" outlineLevel="0" collapsed="false">
      <c r="A322" s="22" t="s">
        <v>598</v>
      </c>
      <c r="B322" s="23" t="n">
        <v>46206</v>
      </c>
      <c r="C322" s="22" t="s">
        <v>174</v>
      </c>
      <c r="D322" s="17" t="n">
        <v>21500</v>
      </c>
      <c r="E322" s="22" t="s">
        <v>71</v>
      </c>
      <c r="F322" s="21"/>
    </row>
    <row r="323" customFormat="false" ht="15" hidden="false" customHeight="false" outlineLevel="0" collapsed="false">
      <c r="A323" s="22" t="s">
        <v>599</v>
      </c>
      <c r="B323" s="23" t="n">
        <v>46207</v>
      </c>
      <c r="C323" s="22" t="s">
        <v>565</v>
      </c>
      <c r="D323" s="17" t="n">
        <v>27500</v>
      </c>
      <c r="E323" s="22" t="s">
        <v>72</v>
      </c>
      <c r="F323" s="21"/>
    </row>
    <row r="324" customFormat="false" ht="15" hidden="false" customHeight="false" outlineLevel="0" collapsed="false">
      <c r="A324" s="22" t="s">
        <v>600</v>
      </c>
      <c r="B324" s="23" t="n">
        <v>46209</v>
      </c>
      <c r="C324" s="22" t="s">
        <v>205</v>
      </c>
      <c r="D324" s="17" t="n">
        <v>57000</v>
      </c>
      <c r="E324" s="22" t="s">
        <v>72</v>
      </c>
      <c r="F324" s="21"/>
    </row>
    <row r="325" customFormat="false" ht="15" hidden="false" customHeight="false" outlineLevel="0" collapsed="false">
      <c r="A325" s="22" t="s">
        <v>601</v>
      </c>
      <c r="B325" s="23" t="n">
        <v>46212</v>
      </c>
      <c r="C325" s="22" t="s">
        <v>365</v>
      </c>
      <c r="D325" s="17" t="n">
        <v>25000</v>
      </c>
      <c r="E325" s="22" t="s">
        <v>71</v>
      </c>
      <c r="F325" s="21"/>
    </row>
    <row r="326" customFormat="false" ht="15" hidden="false" customHeight="false" outlineLevel="0" collapsed="false">
      <c r="A326" s="22" t="s">
        <v>602</v>
      </c>
      <c r="B326" s="23" t="n">
        <v>46213</v>
      </c>
      <c r="C326" s="22" t="s">
        <v>158</v>
      </c>
      <c r="D326" s="17" t="n">
        <v>30500</v>
      </c>
      <c r="E326" s="22" t="s">
        <v>71</v>
      </c>
      <c r="F326" s="21"/>
    </row>
    <row r="327" customFormat="false" ht="15" hidden="false" customHeight="false" outlineLevel="0" collapsed="false">
      <c r="A327" s="22" t="s">
        <v>603</v>
      </c>
      <c r="B327" s="23" t="n">
        <v>46216</v>
      </c>
      <c r="C327" s="22" t="s">
        <v>125</v>
      </c>
      <c r="D327" s="17" t="n">
        <v>33500</v>
      </c>
      <c r="E327" s="22" t="s">
        <v>72</v>
      </c>
      <c r="F327" s="21"/>
    </row>
    <row r="328" customFormat="false" ht="15" hidden="false" customHeight="false" outlineLevel="0" collapsed="false">
      <c r="A328" s="22" t="s">
        <v>604</v>
      </c>
      <c r="B328" s="23" t="n">
        <v>46216</v>
      </c>
      <c r="C328" s="22" t="s">
        <v>116</v>
      </c>
      <c r="D328" s="17" t="n">
        <v>45000</v>
      </c>
      <c r="E328" s="22" t="s">
        <v>72</v>
      </c>
      <c r="F328" s="21"/>
    </row>
    <row r="329" customFormat="false" ht="15" hidden="false" customHeight="false" outlineLevel="0" collapsed="false">
      <c r="A329" s="22" t="s">
        <v>605</v>
      </c>
      <c r="B329" s="23" t="n">
        <v>46217</v>
      </c>
      <c r="C329" s="22" t="s">
        <v>606</v>
      </c>
      <c r="D329" s="17" t="n">
        <v>327500</v>
      </c>
      <c r="E329" s="22" t="s">
        <v>72</v>
      </c>
      <c r="F329" s="21"/>
    </row>
    <row r="330" customFormat="false" ht="15" hidden="false" customHeight="false" outlineLevel="0" collapsed="false">
      <c r="A330" s="22" t="s">
        <v>607</v>
      </c>
      <c r="B330" s="23" t="n">
        <v>46217</v>
      </c>
      <c r="C330" s="22" t="s">
        <v>156</v>
      </c>
      <c r="D330" s="17" t="n">
        <v>31000</v>
      </c>
      <c r="E330" s="22" t="s">
        <v>71</v>
      </c>
      <c r="F330" s="21"/>
    </row>
    <row r="331" customFormat="false" ht="15" hidden="false" customHeight="false" outlineLevel="0" collapsed="false">
      <c r="A331" s="22" t="s">
        <v>608</v>
      </c>
      <c r="B331" s="23" t="n">
        <v>46220</v>
      </c>
      <c r="C331" s="22" t="s">
        <v>555</v>
      </c>
      <c r="D331" s="17" t="n">
        <v>37500</v>
      </c>
      <c r="E331" s="22" t="s">
        <v>72</v>
      </c>
      <c r="F331" s="21"/>
    </row>
    <row r="332" customFormat="false" ht="15" hidden="false" customHeight="false" outlineLevel="0" collapsed="false">
      <c r="A332" s="22" t="s">
        <v>609</v>
      </c>
      <c r="B332" s="23" t="n">
        <v>46220</v>
      </c>
      <c r="C332" s="22" t="s">
        <v>610</v>
      </c>
      <c r="D332" s="17" t="n">
        <v>307500</v>
      </c>
      <c r="E332" s="22" t="s">
        <v>71</v>
      </c>
      <c r="F332" s="21"/>
    </row>
    <row r="333" customFormat="false" ht="15" hidden="false" customHeight="false" outlineLevel="0" collapsed="false">
      <c r="A333" s="22" t="s">
        <v>611</v>
      </c>
      <c r="B333" s="23" t="n">
        <v>46221</v>
      </c>
      <c r="C333" s="22" t="s">
        <v>152</v>
      </c>
      <c r="D333" s="17" t="n">
        <v>41500</v>
      </c>
      <c r="E333" s="22" t="s">
        <v>72</v>
      </c>
      <c r="F333" s="21"/>
    </row>
    <row r="334" customFormat="false" ht="15" hidden="false" customHeight="false" outlineLevel="0" collapsed="false">
      <c r="A334" s="22" t="s">
        <v>612</v>
      </c>
      <c r="B334" s="23" t="n">
        <v>46222</v>
      </c>
      <c r="C334" s="22" t="s">
        <v>97</v>
      </c>
      <c r="D334" s="17" t="n">
        <v>37500</v>
      </c>
      <c r="E334" s="22" t="s">
        <v>71</v>
      </c>
      <c r="F334" s="21"/>
    </row>
    <row r="335" customFormat="false" ht="15" hidden="false" customHeight="false" outlineLevel="0" collapsed="false">
      <c r="A335" s="22" t="s">
        <v>613</v>
      </c>
      <c r="B335" s="23" t="n">
        <v>46223</v>
      </c>
      <c r="C335" s="22" t="s">
        <v>180</v>
      </c>
      <c r="D335" s="17" t="n">
        <v>29500</v>
      </c>
      <c r="E335" s="22" t="s">
        <v>72</v>
      </c>
      <c r="F335" s="21"/>
    </row>
    <row r="336" customFormat="false" ht="15" hidden="false" customHeight="false" outlineLevel="0" collapsed="false">
      <c r="A336" s="22" t="s">
        <v>614</v>
      </c>
      <c r="B336" s="23" t="n">
        <v>46224</v>
      </c>
      <c r="C336" s="22" t="s">
        <v>615</v>
      </c>
      <c r="D336" s="17" t="n">
        <v>17000</v>
      </c>
      <c r="E336" s="22" t="s">
        <v>71</v>
      </c>
      <c r="F336" s="21"/>
    </row>
    <row r="337" customFormat="false" ht="15" hidden="false" customHeight="false" outlineLevel="0" collapsed="false">
      <c r="A337" s="22" t="s">
        <v>616</v>
      </c>
      <c r="B337" s="23" t="n">
        <v>46224</v>
      </c>
      <c r="C337" s="22" t="s">
        <v>365</v>
      </c>
      <c r="D337" s="17" t="n">
        <v>38000</v>
      </c>
      <c r="E337" s="22" t="s">
        <v>72</v>
      </c>
      <c r="F337" s="21"/>
    </row>
    <row r="338" customFormat="false" ht="15" hidden="false" customHeight="false" outlineLevel="0" collapsed="false">
      <c r="A338" s="22" t="s">
        <v>617</v>
      </c>
      <c r="B338" s="23" t="n">
        <v>46224</v>
      </c>
      <c r="C338" s="22" t="s">
        <v>491</v>
      </c>
      <c r="D338" s="17" t="n">
        <v>126500</v>
      </c>
      <c r="E338" s="22" t="s">
        <v>72</v>
      </c>
      <c r="F338" s="21"/>
    </row>
    <row r="339" customFormat="false" ht="15" hidden="false" customHeight="false" outlineLevel="0" collapsed="false">
      <c r="A339" s="22" t="s">
        <v>618</v>
      </c>
      <c r="B339" s="23" t="n">
        <v>46224</v>
      </c>
      <c r="C339" s="22" t="s">
        <v>242</v>
      </c>
      <c r="D339" s="17" t="n">
        <v>133000</v>
      </c>
      <c r="E339" s="22" t="s">
        <v>72</v>
      </c>
      <c r="F339" s="21"/>
    </row>
    <row r="340" customFormat="false" ht="15" hidden="false" customHeight="false" outlineLevel="0" collapsed="false">
      <c r="A340" s="22" t="s">
        <v>619</v>
      </c>
      <c r="B340" s="23" t="n">
        <v>46227</v>
      </c>
      <c r="C340" s="22" t="s">
        <v>180</v>
      </c>
      <c r="D340" s="17" t="n">
        <v>30500</v>
      </c>
      <c r="E340" s="22" t="s">
        <v>70</v>
      </c>
      <c r="F340" s="21" t="n">
        <v>1083</v>
      </c>
    </row>
    <row r="341" customFormat="false" ht="15" hidden="false" customHeight="false" outlineLevel="0" collapsed="false">
      <c r="A341" s="22" t="s">
        <v>620</v>
      </c>
      <c r="B341" s="23" t="n">
        <v>46228</v>
      </c>
      <c r="C341" s="22" t="s">
        <v>382</v>
      </c>
      <c r="D341" s="17" t="n">
        <v>68500</v>
      </c>
      <c r="E341" s="22" t="s">
        <v>72</v>
      </c>
      <c r="F341" s="21"/>
    </row>
    <row r="342" customFormat="false" ht="15" hidden="false" customHeight="false" outlineLevel="0" collapsed="false">
      <c r="A342" s="22" t="s">
        <v>621</v>
      </c>
      <c r="B342" s="23" t="n">
        <v>46228</v>
      </c>
      <c r="C342" s="22" t="s">
        <v>103</v>
      </c>
      <c r="D342" s="17" t="n">
        <v>270500</v>
      </c>
      <c r="E342" s="22" t="s">
        <v>71</v>
      </c>
      <c r="F342" s="21"/>
    </row>
    <row r="343" customFormat="false" ht="15" hidden="false" customHeight="false" outlineLevel="0" collapsed="false">
      <c r="A343" s="22" t="s">
        <v>622</v>
      </c>
      <c r="B343" s="23" t="n">
        <v>46228</v>
      </c>
      <c r="C343" s="22" t="s">
        <v>443</v>
      </c>
      <c r="D343" s="17" t="n">
        <v>33000</v>
      </c>
      <c r="E343" s="22" t="s">
        <v>71</v>
      </c>
      <c r="F343" s="21"/>
    </row>
    <row r="344" customFormat="false" ht="15" hidden="false" customHeight="false" outlineLevel="0" collapsed="false">
      <c r="A344" s="22" t="s">
        <v>623</v>
      </c>
      <c r="B344" s="23" t="n">
        <v>46229</v>
      </c>
      <c r="C344" s="22" t="s">
        <v>624</v>
      </c>
      <c r="D344" s="17" t="n">
        <v>234500</v>
      </c>
      <c r="E344" s="22" t="s">
        <v>72</v>
      </c>
      <c r="F344" s="21"/>
    </row>
    <row r="345" customFormat="false" ht="15" hidden="false" customHeight="false" outlineLevel="0" collapsed="false">
      <c r="A345" s="22" t="s">
        <v>625</v>
      </c>
      <c r="B345" s="23" t="n">
        <v>46232</v>
      </c>
      <c r="C345" s="22" t="s">
        <v>439</v>
      </c>
      <c r="D345" s="17" t="n">
        <v>41500</v>
      </c>
      <c r="E345" s="22" t="s">
        <v>72</v>
      </c>
      <c r="F345" s="21"/>
    </row>
    <row r="346" customFormat="false" ht="15" hidden="false" customHeight="false" outlineLevel="0" collapsed="false">
      <c r="A346" s="22" t="s">
        <v>626</v>
      </c>
      <c r="B346" s="23" t="n">
        <v>46233</v>
      </c>
      <c r="C346" s="22" t="s">
        <v>627</v>
      </c>
      <c r="D346" s="17" t="n">
        <v>392000</v>
      </c>
      <c r="E346" s="22" t="s">
        <v>72</v>
      </c>
      <c r="F346" s="21"/>
    </row>
    <row r="347" customFormat="false" ht="15" hidden="false" customHeight="false" outlineLevel="0" collapsed="false">
      <c r="A347" s="22" t="s">
        <v>628</v>
      </c>
      <c r="B347" s="23" t="n">
        <v>46234</v>
      </c>
      <c r="C347" s="22" t="s">
        <v>170</v>
      </c>
      <c r="D347" s="17" t="n">
        <v>14500</v>
      </c>
      <c r="E347" s="22" t="s">
        <v>72</v>
      </c>
      <c r="F347" s="21"/>
    </row>
    <row r="348" customFormat="false" ht="15" hidden="false" customHeight="false" outlineLevel="0" collapsed="false">
      <c r="A348" s="22" t="s">
        <v>629</v>
      </c>
      <c r="B348" s="23" t="n">
        <v>46235</v>
      </c>
      <c r="C348" s="22" t="s">
        <v>97</v>
      </c>
      <c r="D348" s="17" t="n">
        <v>42000</v>
      </c>
      <c r="E348" s="22" t="s">
        <v>71</v>
      </c>
      <c r="F348" s="21"/>
    </row>
    <row r="349" customFormat="false" ht="15" hidden="false" customHeight="false" outlineLevel="0" collapsed="false">
      <c r="A349" s="22" t="s">
        <v>630</v>
      </c>
      <c r="B349" s="23" t="n">
        <v>46238</v>
      </c>
      <c r="C349" s="22" t="s">
        <v>97</v>
      </c>
      <c r="D349" s="17" t="n">
        <v>15000</v>
      </c>
      <c r="E349" s="22" t="s">
        <v>72</v>
      </c>
      <c r="F349" s="21"/>
    </row>
    <row r="350" customFormat="false" ht="15" hidden="false" customHeight="false" outlineLevel="0" collapsed="false">
      <c r="A350" s="22" t="s">
        <v>631</v>
      </c>
      <c r="B350" s="23" t="n">
        <v>46243</v>
      </c>
      <c r="C350" s="22" t="s">
        <v>161</v>
      </c>
      <c r="D350" s="17" t="n">
        <v>30000</v>
      </c>
      <c r="E350" s="22" t="s">
        <v>72</v>
      </c>
      <c r="F350" s="21"/>
    </row>
    <row r="351" customFormat="false" ht="15" hidden="false" customHeight="false" outlineLevel="0" collapsed="false">
      <c r="A351" s="22" t="s">
        <v>632</v>
      </c>
      <c r="B351" s="23" t="n">
        <v>46243</v>
      </c>
      <c r="C351" s="22" t="s">
        <v>181</v>
      </c>
      <c r="D351" s="17" t="n">
        <v>32000</v>
      </c>
      <c r="E351" s="22" t="s">
        <v>72</v>
      </c>
      <c r="F351" s="21"/>
    </row>
    <row r="352" customFormat="false" ht="15" hidden="false" customHeight="false" outlineLevel="0" collapsed="false">
      <c r="A352" s="22" t="s">
        <v>633</v>
      </c>
      <c r="B352" s="23" t="n">
        <v>46247</v>
      </c>
      <c r="C352" s="22" t="s">
        <v>156</v>
      </c>
      <c r="D352" s="17" t="n">
        <v>44000</v>
      </c>
      <c r="E352" s="22" t="s">
        <v>71</v>
      </c>
      <c r="F352" s="21"/>
    </row>
    <row r="353" customFormat="false" ht="15" hidden="false" customHeight="false" outlineLevel="0" collapsed="false">
      <c r="A353" s="22" t="s">
        <v>634</v>
      </c>
      <c r="B353" s="23" t="n">
        <v>46247</v>
      </c>
      <c r="C353" s="22" t="s">
        <v>635</v>
      </c>
      <c r="D353" s="17" t="n">
        <v>28500</v>
      </c>
      <c r="E353" s="22" t="s">
        <v>72</v>
      </c>
      <c r="F353" s="21"/>
    </row>
    <row r="354" customFormat="false" ht="15" hidden="false" customHeight="false" outlineLevel="0" collapsed="false">
      <c r="A354" s="22" t="s">
        <v>636</v>
      </c>
      <c r="B354" s="23" t="n">
        <v>46248</v>
      </c>
      <c r="C354" s="22" t="s">
        <v>637</v>
      </c>
      <c r="D354" s="17" t="n">
        <v>236500</v>
      </c>
      <c r="E354" s="22" t="s">
        <v>71</v>
      </c>
      <c r="F354" s="21"/>
    </row>
    <row r="355" customFormat="false" ht="15" hidden="false" customHeight="false" outlineLevel="0" collapsed="false">
      <c r="A355" s="22" t="s">
        <v>638</v>
      </c>
      <c r="B355" s="23" t="n">
        <v>46248</v>
      </c>
      <c r="C355" s="22" t="s">
        <v>96</v>
      </c>
      <c r="D355" s="17" t="n">
        <v>81000</v>
      </c>
      <c r="E355" s="22" t="s">
        <v>72</v>
      </c>
      <c r="F355" s="21"/>
    </row>
    <row r="356" customFormat="false" ht="15" hidden="false" customHeight="false" outlineLevel="0" collapsed="false">
      <c r="A356" s="22" t="s">
        <v>639</v>
      </c>
      <c r="B356" s="23" t="n">
        <v>46251</v>
      </c>
      <c r="C356" s="22" t="s">
        <v>182</v>
      </c>
      <c r="D356" s="17" t="n">
        <v>252000</v>
      </c>
      <c r="E356" s="22" t="s">
        <v>70</v>
      </c>
      <c r="F356" s="21" t="n">
        <v>1085</v>
      </c>
    </row>
    <row r="357" customFormat="false" ht="15" hidden="false" customHeight="false" outlineLevel="0" collapsed="false">
      <c r="A357" s="22" t="s">
        <v>640</v>
      </c>
      <c r="B357" s="23" t="n">
        <v>46253</v>
      </c>
      <c r="C357" s="22" t="s">
        <v>116</v>
      </c>
      <c r="D357" s="17" t="n">
        <v>44500</v>
      </c>
      <c r="E357" s="22" t="s">
        <v>71</v>
      </c>
      <c r="F357" s="21"/>
    </row>
    <row r="358" customFormat="false" ht="15" hidden="false" customHeight="false" outlineLevel="0" collapsed="false">
      <c r="A358" s="22" t="s">
        <v>641</v>
      </c>
      <c r="B358" s="23" t="n">
        <v>46254</v>
      </c>
      <c r="C358" s="22" t="s">
        <v>504</v>
      </c>
      <c r="D358" s="17" t="n">
        <v>151000</v>
      </c>
      <c r="E358" s="22" t="s">
        <v>71</v>
      </c>
      <c r="F358" s="21"/>
    </row>
    <row r="359" customFormat="false" ht="15" hidden="false" customHeight="false" outlineLevel="0" collapsed="false">
      <c r="A359" s="22" t="s">
        <v>642</v>
      </c>
      <c r="B359" s="23" t="n">
        <v>46254</v>
      </c>
      <c r="C359" s="22" t="s">
        <v>148</v>
      </c>
      <c r="D359" s="17" t="n">
        <v>38000</v>
      </c>
      <c r="E359" s="22" t="s">
        <v>72</v>
      </c>
      <c r="F359" s="21"/>
    </row>
    <row r="360" customFormat="false" ht="15" hidden="false" customHeight="false" outlineLevel="0" collapsed="false">
      <c r="A360" s="22" t="s">
        <v>643</v>
      </c>
      <c r="B360" s="23" t="n">
        <v>46255</v>
      </c>
      <c r="C360" s="22" t="s">
        <v>152</v>
      </c>
      <c r="D360" s="17" t="n">
        <v>28500</v>
      </c>
      <c r="E360" s="22" t="s">
        <v>72</v>
      </c>
      <c r="F360" s="21"/>
    </row>
    <row r="361" customFormat="false" ht="15" hidden="false" customHeight="false" outlineLevel="0" collapsed="false">
      <c r="A361" s="22" t="s">
        <v>644</v>
      </c>
      <c r="B361" s="23" t="n">
        <v>46256</v>
      </c>
      <c r="C361" s="22" t="s">
        <v>117</v>
      </c>
      <c r="D361" s="17" t="n">
        <v>23500</v>
      </c>
      <c r="E361" s="22" t="s">
        <v>71</v>
      </c>
      <c r="F361" s="21"/>
    </row>
    <row r="362" customFormat="false" ht="15" hidden="false" customHeight="false" outlineLevel="0" collapsed="false">
      <c r="A362" s="22" t="s">
        <v>645</v>
      </c>
      <c r="B362" s="23" t="n">
        <v>46257</v>
      </c>
      <c r="C362" s="22" t="s">
        <v>362</v>
      </c>
      <c r="D362" s="17" t="n">
        <v>38500</v>
      </c>
      <c r="E362" s="22" t="s">
        <v>71</v>
      </c>
      <c r="F362" s="21"/>
    </row>
    <row r="363" customFormat="false" ht="15" hidden="false" customHeight="false" outlineLevel="0" collapsed="false">
      <c r="A363" s="22" t="s">
        <v>646</v>
      </c>
      <c r="B363" s="23" t="n">
        <v>46257</v>
      </c>
      <c r="C363" s="22" t="s">
        <v>131</v>
      </c>
      <c r="D363" s="17" t="n">
        <v>212500</v>
      </c>
      <c r="E363" s="22" t="s">
        <v>72</v>
      </c>
      <c r="F363" s="21"/>
    </row>
    <row r="364" customFormat="false" ht="15" hidden="false" customHeight="false" outlineLevel="0" collapsed="false">
      <c r="A364" s="22" t="s">
        <v>647</v>
      </c>
      <c r="B364" s="23" t="n">
        <v>46258</v>
      </c>
      <c r="C364" s="22" t="s">
        <v>153</v>
      </c>
      <c r="D364" s="17" t="n">
        <v>44000</v>
      </c>
      <c r="E364" s="22" t="s">
        <v>71</v>
      </c>
      <c r="F364" s="21"/>
    </row>
    <row r="365" customFormat="false" ht="15" hidden="false" customHeight="false" outlineLevel="0" collapsed="false">
      <c r="A365" s="22" t="s">
        <v>648</v>
      </c>
      <c r="B365" s="23" t="n">
        <v>46259</v>
      </c>
      <c r="C365" s="22" t="s">
        <v>109</v>
      </c>
      <c r="D365" s="17" t="n">
        <v>38000</v>
      </c>
      <c r="E365" s="22" t="s">
        <v>72</v>
      </c>
      <c r="F365" s="21"/>
    </row>
    <row r="366" customFormat="false" ht="15" hidden="false" customHeight="false" outlineLevel="0" collapsed="false">
      <c r="A366" s="22" t="s">
        <v>649</v>
      </c>
      <c r="B366" s="23" t="n">
        <v>46259</v>
      </c>
      <c r="C366" s="22" t="s">
        <v>650</v>
      </c>
      <c r="D366" s="17" t="n">
        <v>242000</v>
      </c>
      <c r="E366" s="22" t="s">
        <v>71</v>
      </c>
      <c r="F366" s="21"/>
    </row>
    <row r="367" customFormat="false" ht="15" hidden="false" customHeight="false" outlineLevel="0" collapsed="false">
      <c r="A367" s="22" t="s">
        <v>651</v>
      </c>
      <c r="B367" s="23" t="n">
        <v>46260</v>
      </c>
      <c r="C367" s="22" t="s">
        <v>423</v>
      </c>
      <c r="D367" s="17" t="n">
        <v>35500</v>
      </c>
      <c r="E367" s="22" t="s">
        <v>73</v>
      </c>
      <c r="F367" s="21"/>
    </row>
    <row r="368" customFormat="false" ht="15" hidden="false" customHeight="false" outlineLevel="0" collapsed="false">
      <c r="A368" s="22" t="s">
        <v>652</v>
      </c>
      <c r="B368" s="23" t="n">
        <v>46261</v>
      </c>
      <c r="C368" s="22" t="s">
        <v>174</v>
      </c>
      <c r="D368" s="17" t="n">
        <v>40000</v>
      </c>
      <c r="E368" s="22" t="s">
        <v>73</v>
      </c>
      <c r="F368" s="21"/>
    </row>
    <row r="369" customFormat="false" ht="15" hidden="false" customHeight="false" outlineLevel="0" collapsed="false">
      <c r="A369" s="22" t="s">
        <v>653</v>
      </c>
      <c r="B369" s="23" t="n">
        <v>46261</v>
      </c>
      <c r="C369" s="22" t="s">
        <v>133</v>
      </c>
      <c r="D369" s="17" t="n">
        <v>14500</v>
      </c>
      <c r="E369" s="22" t="s">
        <v>73</v>
      </c>
      <c r="F369" s="21"/>
    </row>
    <row r="370" customFormat="false" ht="15" hidden="false" customHeight="false" outlineLevel="0" collapsed="false">
      <c r="A370" s="22" t="s">
        <v>654</v>
      </c>
      <c r="B370" s="23" t="n">
        <v>46262</v>
      </c>
      <c r="C370" s="22" t="s">
        <v>177</v>
      </c>
      <c r="D370" s="17" t="n">
        <v>30000</v>
      </c>
      <c r="E370" s="22" t="s">
        <v>73</v>
      </c>
      <c r="F370" s="21"/>
    </row>
    <row r="371" customFormat="false" ht="15" hidden="false" customHeight="false" outlineLevel="0" collapsed="false">
      <c r="A371" s="22" t="s">
        <v>655</v>
      </c>
      <c r="B371" s="23" t="n">
        <v>46263</v>
      </c>
      <c r="C371" s="22" t="s">
        <v>656</v>
      </c>
      <c r="D371" s="17" t="n">
        <v>31000</v>
      </c>
      <c r="E371" s="22" t="s">
        <v>73</v>
      </c>
      <c r="F371" s="21"/>
    </row>
    <row r="372" customFormat="false" ht="15" hidden="false" customHeight="false" outlineLevel="0" collapsed="false">
      <c r="A372" s="22" t="s">
        <v>657</v>
      </c>
      <c r="B372" s="23" t="n">
        <v>46264</v>
      </c>
      <c r="C372" s="22" t="s">
        <v>658</v>
      </c>
      <c r="D372" s="17" t="n">
        <v>53000</v>
      </c>
      <c r="E372" s="22" t="s">
        <v>73</v>
      </c>
      <c r="F372" s="21"/>
    </row>
    <row r="373" customFormat="false" ht="15" hidden="false" customHeight="false" outlineLevel="0" collapsed="false">
      <c r="A373" s="22" t="s">
        <v>659</v>
      </c>
      <c r="B373" s="23" t="n">
        <v>46264</v>
      </c>
      <c r="C373" s="22" t="s">
        <v>660</v>
      </c>
      <c r="D373" s="17" t="n">
        <v>27000</v>
      </c>
      <c r="E373" s="22" t="s">
        <v>73</v>
      </c>
      <c r="F373" s="21"/>
    </row>
    <row r="374" customFormat="false" ht="15" hidden="false" customHeight="false" outlineLevel="0" collapsed="false">
      <c r="A374" s="22" t="s">
        <v>661</v>
      </c>
      <c r="B374" s="23" t="n">
        <v>46264</v>
      </c>
      <c r="C374" s="22" t="s">
        <v>660</v>
      </c>
      <c r="D374" s="17" t="n">
        <v>26000</v>
      </c>
      <c r="E374" s="22" t="s">
        <v>73</v>
      </c>
      <c r="F374" s="21"/>
    </row>
    <row r="375" customFormat="false" ht="15" hidden="false" customHeight="false" outlineLevel="0" collapsed="false">
      <c r="A375" s="22" t="s">
        <v>662</v>
      </c>
      <c r="B375" s="23" t="n">
        <v>46265</v>
      </c>
      <c r="C375" s="22" t="s">
        <v>140</v>
      </c>
      <c r="D375" s="17" t="n">
        <v>49500</v>
      </c>
      <c r="E375" s="22" t="s">
        <v>73</v>
      </c>
      <c r="F375" s="21"/>
    </row>
    <row r="376" customFormat="false" ht="15" hidden="false" customHeight="false" outlineLevel="0" collapsed="false">
      <c r="A376" s="22" t="s">
        <v>663</v>
      </c>
      <c r="B376" s="23" t="n">
        <v>46265</v>
      </c>
      <c r="C376" s="22" t="s">
        <v>664</v>
      </c>
      <c r="D376" s="17" t="n">
        <v>48500</v>
      </c>
      <c r="E376" s="22" t="s">
        <v>73</v>
      </c>
      <c r="F376" s="21"/>
    </row>
    <row r="377" customFormat="false" ht="15" hidden="false" customHeight="false" outlineLevel="0" collapsed="false">
      <c r="A377" s="22" t="s">
        <v>665</v>
      </c>
      <c r="B377" s="23" t="n">
        <v>46266</v>
      </c>
      <c r="C377" s="22" t="s">
        <v>416</v>
      </c>
      <c r="D377" s="17" t="n">
        <v>15000</v>
      </c>
      <c r="E377" s="22" t="s">
        <v>73</v>
      </c>
      <c r="F377" s="21"/>
    </row>
    <row r="378" customFormat="false" ht="15" hidden="false" customHeight="false" outlineLevel="0" collapsed="false">
      <c r="A378" s="22" t="s">
        <v>666</v>
      </c>
      <c r="B378" s="23" t="n">
        <v>46266</v>
      </c>
      <c r="C378" s="22" t="s">
        <v>323</v>
      </c>
      <c r="D378" s="17" t="n">
        <v>294000</v>
      </c>
      <c r="E378" s="22" t="s">
        <v>73</v>
      </c>
      <c r="F378" s="21"/>
    </row>
    <row r="379" customFormat="false" ht="15" hidden="false" customHeight="false" outlineLevel="0" collapsed="false">
      <c r="A379" s="22" t="s">
        <v>667</v>
      </c>
      <c r="B379" s="23" t="n">
        <v>46267</v>
      </c>
      <c r="C379" s="22" t="s">
        <v>664</v>
      </c>
      <c r="D379" s="17" t="n">
        <v>52000</v>
      </c>
      <c r="E379" s="22" t="s">
        <v>73</v>
      </c>
      <c r="F379" s="21"/>
    </row>
    <row r="380" customFormat="false" ht="15" hidden="false" customHeight="false" outlineLevel="0" collapsed="false">
      <c r="A380" s="22" t="s">
        <v>668</v>
      </c>
      <c r="B380" s="23" t="n">
        <v>46268</v>
      </c>
      <c r="C380" s="22" t="s">
        <v>669</v>
      </c>
      <c r="D380" s="17" t="n">
        <v>226500</v>
      </c>
      <c r="E380" s="22" t="s">
        <v>73</v>
      </c>
      <c r="F380" s="21"/>
    </row>
    <row r="381" customFormat="false" ht="15" hidden="false" customHeight="false" outlineLevel="0" collapsed="false">
      <c r="A381" s="22" t="s">
        <v>670</v>
      </c>
      <c r="B381" s="23" t="n">
        <v>46268</v>
      </c>
      <c r="C381" s="22" t="s">
        <v>398</v>
      </c>
      <c r="D381" s="17" t="n">
        <v>48000</v>
      </c>
      <c r="E381" s="22" t="s">
        <v>73</v>
      </c>
      <c r="F381" s="21"/>
    </row>
    <row r="382" customFormat="false" ht="15" hidden="false" customHeight="false" outlineLevel="0" collapsed="false">
      <c r="A382" s="22" t="s">
        <v>671</v>
      </c>
      <c r="B382" s="23" t="n">
        <v>46269</v>
      </c>
      <c r="C382" s="22" t="s">
        <v>216</v>
      </c>
      <c r="D382" s="17" t="n">
        <v>29500</v>
      </c>
      <c r="E382" s="22" t="s">
        <v>73</v>
      </c>
      <c r="F382" s="21"/>
    </row>
    <row r="383" customFormat="false" ht="15" hidden="false" customHeight="false" outlineLevel="0" collapsed="false">
      <c r="A383" s="22" t="s">
        <v>672</v>
      </c>
      <c r="B383" s="23" t="n">
        <v>46269</v>
      </c>
      <c r="C383" s="22" t="s">
        <v>216</v>
      </c>
      <c r="D383" s="17" t="n">
        <v>25000</v>
      </c>
      <c r="E383" s="22" t="s">
        <v>73</v>
      </c>
      <c r="F383" s="21"/>
    </row>
    <row r="384" customFormat="false" ht="15" hidden="false" customHeight="false" outlineLevel="0" collapsed="false">
      <c r="A384" s="22" t="s">
        <v>673</v>
      </c>
      <c r="B384" s="23" t="n">
        <v>46269</v>
      </c>
      <c r="C384" s="22" t="s">
        <v>146</v>
      </c>
      <c r="D384" s="17" t="n">
        <v>193500</v>
      </c>
      <c r="E384" s="22" t="s">
        <v>73</v>
      </c>
      <c r="F384" s="21"/>
    </row>
    <row r="385" customFormat="false" ht="15" hidden="false" customHeight="false" outlineLevel="0" collapsed="false">
      <c r="A385" s="22" t="s">
        <v>674</v>
      </c>
      <c r="B385" s="23" t="n">
        <v>46270</v>
      </c>
      <c r="C385" s="22" t="s">
        <v>635</v>
      </c>
      <c r="D385" s="17" t="n">
        <v>19000</v>
      </c>
      <c r="E385" s="22" t="s">
        <v>73</v>
      </c>
      <c r="F385" s="21"/>
    </row>
    <row r="386" customFormat="false" ht="15" hidden="false" customHeight="false" outlineLevel="0" collapsed="false">
      <c r="A386" s="22" t="s">
        <v>675</v>
      </c>
      <c r="B386" s="23" t="n">
        <v>46270</v>
      </c>
      <c r="C386" s="22" t="s">
        <v>152</v>
      </c>
      <c r="D386" s="17" t="n">
        <v>33500</v>
      </c>
      <c r="E386" s="22" t="s">
        <v>73</v>
      </c>
      <c r="F386" s="21"/>
    </row>
    <row r="387" customFormat="false" ht="15" hidden="false" customHeight="false" outlineLevel="0" collapsed="false">
      <c r="A387" s="22" t="s">
        <v>676</v>
      </c>
      <c r="B387" s="23" t="n">
        <v>46270</v>
      </c>
      <c r="C387" s="22" t="s">
        <v>677</v>
      </c>
      <c r="D387" s="17" t="n">
        <v>268500</v>
      </c>
      <c r="E387" s="22" t="s">
        <v>73</v>
      </c>
      <c r="F387" s="21"/>
    </row>
    <row r="388" customFormat="false" ht="15" hidden="false" customHeight="false" outlineLevel="0" collapsed="false">
      <c r="A388" s="22" t="s">
        <v>678</v>
      </c>
      <c r="B388" s="23" t="n">
        <v>46271</v>
      </c>
      <c r="C388" s="22" t="s">
        <v>123</v>
      </c>
      <c r="D388" s="17" t="n">
        <v>45500</v>
      </c>
      <c r="E388" s="22" t="s">
        <v>73</v>
      </c>
      <c r="F388" s="21"/>
    </row>
    <row r="389" customFormat="false" ht="15" hidden="false" customHeight="false" outlineLevel="0" collapsed="false">
      <c r="A389" s="22" t="s">
        <v>679</v>
      </c>
      <c r="B389" s="23" t="n">
        <v>46272</v>
      </c>
      <c r="C389" s="22" t="s">
        <v>481</v>
      </c>
      <c r="D389" s="17" t="n">
        <v>45500</v>
      </c>
      <c r="E389" s="22" t="s">
        <v>73</v>
      </c>
      <c r="F389" s="21"/>
    </row>
    <row r="390" customFormat="false" ht="15" hidden="false" customHeight="false" outlineLevel="0" collapsed="false">
      <c r="A390" s="22" t="s">
        <v>680</v>
      </c>
      <c r="B390" s="23" t="n">
        <v>46273</v>
      </c>
      <c r="C390" s="22" t="s">
        <v>481</v>
      </c>
      <c r="D390" s="17" t="n">
        <v>26000</v>
      </c>
      <c r="E390" s="22" t="s">
        <v>73</v>
      </c>
      <c r="F390" s="21"/>
    </row>
    <row r="391" customFormat="false" ht="15" hidden="false" customHeight="false" outlineLevel="0" collapsed="false">
      <c r="A391" s="22" t="s">
        <v>681</v>
      </c>
      <c r="B391" s="23" t="n">
        <v>46276</v>
      </c>
      <c r="C391" s="22" t="s">
        <v>140</v>
      </c>
      <c r="D391" s="17" t="n">
        <v>29500</v>
      </c>
      <c r="E391" s="22" t="s">
        <v>73</v>
      </c>
      <c r="F391" s="21"/>
    </row>
    <row r="392" customFormat="false" ht="15" hidden="false" customHeight="false" outlineLevel="0" collapsed="false">
      <c r="A392" s="22" t="s">
        <v>682</v>
      </c>
      <c r="B392" s="23" t="n">
        <v>46276</v>
      </c>
      <c r="C392" s="22" t="s">
        <v>596</v>
      </c>
      <c r="D392" s="17" t="n">
        <v>89500</v>
      </c>
      <c r="E392" s="22" t="s">
        <v>73</v>
      </c>
      <c r="F392" s="21"/>
    </row>
    <row r="393" customFormat="false" ht="15" hidden="false" customHeight="false" outlineLevel="0" collapsed="false">
      <c r="A393" s="22" t="s">
        <v>683</v>
      </c>
      <c r="B393" s="23" t="n">
        <v>46276</v>
      </c>
      <c r="C393" s="22" t="s">
        <v>177</v>
      </c>
      <c r="D393" s="17" t="n">
        <v>50500</v>
      </c>
      <c r="E393" s="22" t="s">
        <v>73</v>
      </c>
      <c r="F393" s="21"/>
    </row>
    <row r="394" customFormat="false" ht="15" hidden="false" customHeight="false" outlineLevel="0" collapsed="false">
      <c r="A394" s="22" t="s">
        <v>684</v>
      </c>
      <c r="B394" s="23" t="n">
        <v>46277</v>
      </c>
      <c r="C394" s="22" t="s">
        <v>656</v>
      </c>
      <c r="D394" s="17" t="n">
        <v>47000</v>
      </c>
      <c r="E394" s="22" t="s">
        <v>73</v>
      </c>
      <c r="F394" s="21"/>
    </row>
    <row r="395" customFormat="false" ht="15" hidden="false" customHeight="false" outlineLevel="0" collapsed="false">
      <c r="A395" s="22" t="s">
        <v>685</v>
      </c>
      <c r="B395" s="23" t="n">
        <v>46277</v>
      </c>
      <c r="C395" s="22" t="s">
        <v>686</v>
      </c>
      <c r="D395" s="17" t="n">
        <v>150000</v>
      </c>
      <c r="E395" s="22" t="s">
        <v>73</v>
      </c>
      <c r="F395" s="21"/>
    </row>
    <row r="396" customFormat="false" ht="15" hidden="false" customHeight="false" outlineLevel="0" collapsed="false">
      <c r="A396" s="22" t="s">
        <v>687</v>
      </c>
      <c r="B396" s="23" t="n">
        <v>46280</v>
      </c>
      <c r="C396" s="22" t="s">
        <v>555</v>
      </c>
      <c r="D396" s="17" t="n">
        <v>31500</v>
      </c>
      <c r="E396" s="22" t="s">
        <v>73</v>
      </c>
      <c r="F396" s="21"/>
    </row>
    <row r="397" customFormat="false" ht="15" hidden="false" customHeight="false" outlineLevel="0" collapsed="false">
      <c r="A397" s="22" t="s">
        <v>688</v>
      </c>
      <c r="B397" s="23" t="n">
        <v>46281</v>
      </c>
      <c r="C397" s="22" t="s">
        <v>151</v>
      </c>
      <c r="D397" s="17" t="n">
        <v>19500</v>
      </c>
      <c r="E397" s="22" t="s">
        <v>73</v>
      </c>
      <c r="F397" s="21"/>
    </row>
    <row r="398" customFormat="false" ht="15" hidden="false" customHeight="false" outlineLevel="0" collapsed="false">
      <c r="A398" s="22" t="s">
        <v>689</v>
      </c>
      <c r="B398" s="23" t="n">
        <v>46281</v>
      </c>
      <c r="C398" s="22" t="s">
        <v>168</v>
      </c>
      <c r="D398" s="17" t="n">
        <v>141000</v>
      </c>
      <c r="E398" s="22" t="s">
        <v>73</v>
      </c>
      <c r="F398" s="21"/>
    </row>
    <row r="399" customFormat="false" ht="15" hidden="false" customHeight="false" outlineLevel="0" collapsed="false">
      <c r="A399" s="22" t="s">
        <v>690</v>
      </c>
      <c r="B399" s="23" t="n">
        <v>46281</v>
      </c>
      <c r="C399" s="22" t="s">
        <v>691</v>
      </c>
      <c r="D399" s="17" t="n">
        <v>113500</v>
      </c>
      <c r="E399" s="22" t="s">
        <v>73</v>
      </c>
      <c r="F399" s="21"/>
    </row>
    <row r="400" customFormat="false" ht="15" hidden="false" customHeight="false" outlineLevel="0" collapsed="false">
      <c r="A400" s="22" t="s">
        <v>692</v>
      </c>
      <c r="B400" s="23" t="n">
        <v>46281</v>
      </c>
      <c r="C400" s="22" t="s">
        <v>109</v>
      </c>
      <c r="D400" s="17" t="n">
        <v>37500</v>
      </c>
      <c r="E400" s="22" t="s">
        <v>73</v>
      </c>
      <c r="F400" s="21"/>
    </row>
    <row r="401" customFormat="false" ht="15" hidden="false" customHeight="false" outlineLevel="0" collapsed="false">
      <c r="A401" s="22" t="s">
        <v>693</v>
      </c>
      <c r="B401" s="23" t="n">
        <v>46282</v>
      </c>
      <c r="C401" s="22" t="s">
        <v>694</v>
      </c>
      <c r="D401" s="17" t="n">
        <v>51000</v>
      </c>
      <c r="E401" s="22" t="s">
        <v>73</v>
      </c>
      <c r="F401" s="21"/>
    </row>
    <row r="402" customFormat="false" ht="15" hidden="false" customHeight="false" outlineLevel="0" collapsed="false">
      <c r="A402" s="22" t="s">
        <v>695</v>
      </c>
      <c r="B402" s="23" t="n">
        <v>46283</v>
      </c>
      <c r="C402" s="22" t="s">
        <v>177</v>
      </c>
      <c r="D402" s="17" t="n">
        <v>34500</v>
      </c>
      <c r="E402" s="22" t="s">
        <v>73</v>
      </c>
      <c r="F402" s="21"/>
    </row>
    <row r="403" customFormat="false" ht="15" hidden="false" customHeight="false" outlineLevel="0" collapsed="false">
      <c r="A403" s="22" t="s">
        <v>696</v>
      </c>
      <c r="B403" s="23" t="n">
        <v>46285</v>
      </c>
      <c r="C403" s="22" t="s">
        <v>177</v>
      </c>
      <c r="D403" s="17" t="n">
        <v>49000</v>
      </c>
      <c r="E403" s="22" t="s">
        <v>73</v>
      </c>
      <c r="F403" s="21"/>
    </row>
    <row r="404" customFormat="false" ht="15" hidden="false" customHeight="false" outlineLevel="0" collapsed="false">
      <c r="A404" s="22" t="s">
        <v>697</v>
      </c>
      <c r="B404" s="23" t="n">
        <v>46285</v>
      </c>
      <c r="C404" s="22" t="s">
        <v>698</v>
      </c>
      <c r="D404" s="17" t="n">
        <v>48500</v>
      </c>
      <c r="E404" s="22" t="s">
        <v>73</v>
      </c>
      <c r="F404" s="21"/>
    </row>
    <row r="405" customFormat="false" ht="15" hidden="false" customHeight="false" outlineLevel="0" collapsed="false">
      <c r="A405" s="22" t="s">
        <v>699</v>
      </c>
      <c r="B405" s="23" t="n">
        <v>46286</v>
      </c>
      <c r="C405" s="22" t="s">
        <v>463</v>
      </c>
      <c r="D405" s="17" t="n">
        <v>73000</v>
      </c>
      <c r="E405" s="22" t="s">
        <v>73</v>
      </c>
      <c r="F405" s="21"/>
    </row>
    <row r="406" customFormat="false" ht="15" hidden="false" customHeight="false" outlineLevel="0" collapsed="false">
      <c r="A406" s="22" t="s">
        <v>700</v>
      </c>
      <c r="B406" s="23" t="n">
        <v>46286</v>
      </c>
      <c r="C406" s="22" t="s">
        <v>203</v>
      </c>
      <c r="D406" s="17" t="n">
        <v>16000</v>
      </c>
      <c r="E406" s="22" t="s">
        <v>73</v>
      </c>
      <c r="F406" s="21"/>
    </row>
    <row r="407" customFormat="false" ht="15" hidden="false" customHeight="false" outlineLevel="0" collapsed="false">
      <c r="A407" s="22" t="s">
        <v>701</v>
      </c>
      <c r="B407" s="23" t="n">
        <v>46286</v>
      </c>
      <c r="C407" s="22" t="s">
        <v>89</v>
      </c>
      <c r="D407" s="17" t="n">
        <v>20500</v>
      </c>
      <c r="E407" s="22" t="s">
        <v>73</v>
      </c>
      <c r="F407" s="21"/>
    </row>
    <row r="408" customFormat="false" ht="15" hidden="false" customHeight="false" outlineLevel="0" collapsed="false">
      <c r="A408" s="22" t="s">
        <v>702</v>
      </c>
      <c r="B408" s="23" t="n">
        <v>46286</v>
      </c>
      <c r="C408" s="22" t="s">
        <v>116</v>
      </c>
      <c r="D408" s="17" t="n">
        <v>39500</v>
      </c>
      <c r="E408" s="22" t="s">
        <v>73</v>
      </c>
      <c r="F408" s="21"/>
    </row>
    <row r="409" customFormat="false" ht="15" hidden="false" customHeight="false" outlineLevel="0" collapsed="false">
      <c r="A409" s="22" t="s">
        <v>703</v>
      </c>
      <c r="B409" s="23" t="n">
        <v>46287</v>
      </c>
      <c r="C409" s="22" t="s">
        <v>138</v>
      </c>
      <c r="D409" s="17" t="n">
        <v>26000</v>
      </c>
      <c r="E409" s="22" t="s">
        <v>73</v>
      </c>
      <c r="F409" s="21"/>
    </row>
    <row r="410" customFormat="false" ht="15" hidden="false" customHeight="false" outlineLevel="0" collapsed="false">
      <c r="A410" s="22" t="s">
        <v>704</v>
      </c>
      <c r="B410" s="23" t="n">
        <v>46287</v>
      </c>
      <c r="C410" s="22" t="s">
        <v>134</v>
      </c>
      <c r="D410" s="17" t="n">
        <v>36000</v>
      </c>
      <c r="E410" s="22" t="s">
        <v>73</v>
      </c>
      <c r="F410" s="21"/>
    </row>
    <row r="411" customFormat="false" ht="15" hidden="false" customHeight="false" outlineLevel="0" collapsed="false">
      <c r="A411" s="22" t="s">
        <v>705</v>
      </c>
      <c r="B411" s="23" t="n">
        <v>46288</v>
      </c>
      <c r="C411" s="22" t="s">
        <v>423</v>
      </c>
      <c r="D411" s="17" t="n">
        <v>46000</v>
      </c>
      <c r="E411" s="22" t="s">
        <v>73</v>
      </c>
      <c r="F411" s="21"/>
    </row>
    <row r="412" customFormat="false" ht="15" hidden="false" customHeight="false" outlineLevel="0" collapsed="false">
      <c r="A412" s="22" t="s">
        <v>706</v>
      </c>
      <c r="B412" s="23" t="n">
        <v>46288</v>
      </c>
      <c r="C412" s="22" t="s">
        <v>434</v>
      </c>
      <c r="D412" s="17" t="n">
        <v>369000</v>
      </c>
      <c r="E412" s="22" t="s">
        <v>73</v>
      </c>
      <c r="F412" s="21"/>
    </row>
    <row r="413" customFormat="false" ht="15" hidden="false" customHeight="false" outlineLevel="0" collapsed="false">
      <c r="A413" s="22" t="s">
        <v>707</v>
      </c>
      <c r="B413" s="23" t="n">
        <v>46288</v>
      </c>
      <c r="C413" s="22" t="s">
        <v>708</v>
      </c>
      <c r="D413" s="17" t="n">
        <v>71500</v>
      </c>
      <c r="E413" s="22" t="s">
        <v>73</v>
      </c>
      <c r="F413" s="21"/>
    </row>
    <row r="414" customFormat="false" ht="15" hidden="false" customHeight="false" outlineLevel="0" collapsed="false">
      <c r="A414" s="22" t="s">
        <v>709</v>
      </c>
      <c r="B414" s="23" t="n">
        <v>46289</v>
      </c>
      <c r="C414" s="22" t="s">
        <v>463</v>
      </c>
      <c r="D414" s="17" t="n">
        <v>81000</v>
      </c>
      <c r="E414" s="22" t="s">
        <v>73</v>
      </c>
      <c r="F414" s="21"/>
    </row>
    <row r="415" customFormat="false" ht="15" hidden="false" customHeight="false" outlineLevel="0" collapsed="false">
      <c r="A415" s="22" t="s">
        <v>710</v>
      </c>
      <c r="B415" s="23" t="n">
        <v>46290</v>
      </c>
      <c r="C415" s="22" t="s">
        <v>481</v>
      </c>
      <c r="D415" s="17" t="n">
        <v>37500</v>
      </c>
      <c r="E415" s="22" t="s">
        <v>73</v>
      </c>
      <c r="F415" s="21"/>
    </row>
    <row r="416" customFormat="false" ht="15" hidden="false" customHeight="false" outlineLevel="0" collapsed="false">
      <c r="A416" s="22" t="s">
        <v>711</v>
      </c>
      <c r="B416" s="23" t="n">
        <v>46291</v>
      </c>
      <c r="C416" s="22" t="s">
        <v>398</v>
      </c>
      <c r="D416" s="17" t="n">
        <v>87000</v>
      </c>
      <c r="E416" s="22" t="s">
        <v>73</v>
      </c>
      <c r="F416" s="21"/>
    </row>
    <row r="417" customFormat="false" ht="15" hidden="false" customHeight="false" outlineLevel="0" collapsed="false">
      <c r="A417" s="22" t="s">
        <v>712</v>
      </c>
      <c r="B417" s="23" t="n">
        <v>46291</v>
      </c>
      <c r="C417" s="22" t="s">
        <v>713</v>
      </c>
      <c r="D417" s="17" t="n">
        <v>186500</v>
      </c>
      <c r="E417" s="22" t="s">
        <v>73</v>
      </c>
      <c r="F417" s="21"/>
    </row>
    <row r="418" customFormat="false" ht="15" hidden="false" customHeight="false" outlineLevel="0" collapsed="false">
      <c r="A418" s="22" t="s">
        <v>714</v>
      </c>
      <c r="B418" s="23" t="n">
        <v>46291</v>
      </c>
      <c r="C418" s="22" t="s">
        <v>180</v>
      </c>
      <c r="D418" s="17" t="n">
        <v>33000</v>
      </c>
      <c r="E418" s="22" t="s">
        <v>73</v>
      </c>
      <c r="F418" s="21"/>
    </row>
    <row r="419" customFormat="false" ht="15" hidden="false" customHeight="false" outlineLevel="0" collapsed="false">
      <c r="A419" s="22" t="s">
        <v>715</v>
      </c>
      <c r="B419" s="23" t="n">
        <v>46292</v>
      </c>
      <c r="C419" s="22" t="s">
        <v>463</v>
      </c>
      <c r="D419" s="17" t="n">
        <v>75000</v>
      </c>
      <c r="E419" s="22" t="s">
        <v>73</v>
      </c>
      <c r="F419" s="21"/>
    </row>
    <row r="420" customFormat="false" ht="15" hidden="false" customHeight="false" outlineLevel="0" collapsed="false">
      <c r="A420" s="22" t="s">
        <v>716</v>
      </c>
      <c r="B420" s="23" t="n">
        <v>46292</v>
      </c>
      <c r="C420" s="22" t="s">
        <v>291</v>
      </c>
      <c r="D420" s="17" t="n">
        <v>302000</v>
      </c>
      <c r="E420" s="22" t="s">
        <v>73</v>
      </c>
      <c r="F420" s="21"/>
    </row>
    <row r="421" customFormat="false" ht="15" hidden="false" customHeight="false" outlineLevel="0" collapsed="false">
      <c r="A421" s="22" t="s">
        <v>717</v>
      </c>
      <c r="B421" s="23" t="n">
        <v>46294</v>
      </c>
      <c r="C421" s="22" t="s">
        <v>261</v>
      </c>
      <c r="D421" s="17" t="n">
        <v>26500</v>
      </c>
      <c r="E421" s="22" t="s">
        <v>73</v>
      </c>
      <c r="F421" s="21"/>
    </row>
    <row r="423" customFormat="false" ht="15" hidden="false" customHeight="false" outlineLevel="0" collapsed="false">
      <c r="A423" s="5" t="s">
        <v>183</v>
      </c>
      <c r="D423" s="24" t="n">
        <f aca="false">SUBTOTAL(109,D2:D421)</f>
        <v>38893000</v>
      </c>
    </row>
  </sheetData>
  <autoFilter ref="A1:F42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8"/>
    <col collapsed="false" customWidth="true" hidden="false" outlineLevel="0" max="3" min="3" style="0" width="38"/>
    <col collapsed="false" customWidth="true" hidden="false" outlineLevel="0" max="4" min="4" style="0" width="48"/>
    <col collapsed="false" customWidth="true" hidden="false" outlineLevel="0" max="5" min="5" style="0" width="13"/>
    <col collapsed="false" customWidth="true" hidden="false" outlineLevel="0" max="6" min="6" style="0" width="15"/>
    <col collapsed="false" customWidth="true" hidden="false" outlineLevel="0" max="7" min="7" style="0" width="12"/>
    <col collapsed="false" customWidth="true" hidden="false" outlineLevel="0" max="8" min="8" style="0" width="15"/>
    <col collapsed="false" customWidth="true" hidden="false" outlineLevel="0" max="9" min="9" style="0" width="13"/>
  </cols>
  <sheetData>
    <row r="1" customFormat="false" ht="31.5" hidden="false" customHeight="true" outlineLevel="0" collapsed="false">
      <c r="A1" s="20" t="s">
        <v>718</v>
      </c>
      <c r="B1" s="20" t="s">
        <v>75</v>
      </c>
      <c r="C1" s="20" t="s">
        <v>76</v>
      </c>
      <c r="D1" s="20" t="s">
        <v>186</v>
      </c>
      <c r="E1" s="20" t="s">
        <v>719</v>
      </c>
      <c r="F1" s="20" t="s">
        <v>187</v>
      </c>
      <c r="G1" s="20" t="s">
        <v>720</v>
      </c>
      <c r="H1" s="20" t="s">
        <v>721</v>
      </c>
      <c r="I1" s="20" t="s">
        <v>722</v>
      </c>
    </row>
    <row r="2" customFormat="false" ht="15" hidden="false" customHeight="false" outlineLevel="0" collapsed="false">
      <c r="A2" s="22" t="s">
        <v>723</v>
      </c>
      <c r="B2" s="21" t="n">
        <v>1003</v>
      </c>
      <c r="C2" s="22" t="s">
        <v>94</v>
      </c>
      <c r="D2" s="22" t="s">
        <v>724</v>
      </c>
      <c r="E2" s="23" t="n">
        <v>45983</v>
      </c>
      <c r="F2" s="17" t="n">
        <v>3900</v>
      </c>
      <c r="G2" s="17" t="n">
        <f aca="false">ROUND(ROUND(F2*100,0)/10,0)/100</f>
        <v>390</v>
      </c>
      <c r="H2" s="17" t="n">
        <f aca="false">F2+G2</f>
        <v>4290</v>
      </c>
      <c r="I2" s="22" t="s">
        <v>725</v>
      </c>
    </row>
    <row r="3" customFormat="false" ht="15" hidden="false" customHeight="false" outlineLevel="0" collapsed="false">
      <c r="A3" s="22" t="s">
        <v>726</v>
      </c>
      <c r="B3" s="21" t="n">
        <v>1003</v>
      </c>
      <c r="C3" s="22" t="s">
        <v>94</v>
      </c>
      <c r="D3" s="22" t="s">
        <v>727</v>
      </c>
      <c r="E3" s="23" t="n">
        <v>46014</v>
      </c>
      <c r="F3" s="17" t="n">
        <v>12100</v>
      </c>
      <c r="G3" s="17" t="n">
        <f aca="false">ROUND(ROUND(F3*100,0)/10,0)/100</f>
        <v>1210</v>
      </c>
      <c r="H3" s="17" t="n">
        <f aca="false">F3+G3</f>
        <v>13310</v>
      </c>
      <c r="I3" s="22" t="s">
        <v>728</v>
      </c>
    </row>
    <row r="4" customFormat="false" ht="15" hidden="false" customHeight="false" outlineLevel="0" collapsed="false">
      <c r="A4" s="22" t="s">
        <v>729</v>
      </c>
      <c r="B4" s="21" t="n">
        <v>1003</v>
      </c>
      <c r="C4" s="22" t="s">
        <v>94</v>
      </c>
      <c r="D4" s="22" t="s">
        <v>730</v>
      </c>
      <c r="E4" s="23" t="n">
        <v>46019</v>
      </c>
      <c r="F4" s="17" t="n">
        <v>10600</v>
      </c>
      <c r="G4" s="17" t="n">
        <f aca="false">ROUND(ROUND(F4*100,0)/10,0)/100</f>
        <v>1060</v>
      </c>
      <c r="H4" s="17" t="n">
        <f aca="false">F4+G4</f>
        <v>11660</v>
      </c>
      <c r="I4" s="22" t="s">
        <v>725</v>
      </c>
    </row>
    <row r="5" customFormat="false" ht="15" hidden="false" customHeight="false" outlineLevel="0" collapsed="false">
      <c r="A5" s="22" t="s">
        <v>731</v>
      </c>
      <c r="B5" s="21" t="n">
        <v>1003</v>
      </c>
      <c r="C5" s="22" t="s">
        <v>94</v>
      </c>
      <c r="D5" s="22" t="s">
        <v>732</v>
      </c>
      <c r="E5" s="23" t="n">
        <v>46044</v>
      </c>
      <c r="F5" s="17" t="n">
        <v>9700</v>
      </c>
      <c r="G5" s="17" t="n">
        <f aca="false">ROUND(ROUND(F5*100,0)/10,0)/100</f>
        <v>970</v>
      </c>
      <c r="H5" s="17" t="n">
        <f aca="false">F5+G5</f>
        <v>10670</v>
      </c>
      <c r="I5" s="22" t="s">
        <v>728</v>
      </c>
    </row>
    <row r="6" customFormat="false" ht="15" hidden="false" customHeight="false" outlineLevel="0" collapsed="false">
      <c r="A6" s="22" t="s">
        <v>733</v>
      </c>
      <c r="B6" s="21" t="n">
        <v>1003</v>
      </c>
      <c r="C6" s="22" t="s">
        <v>94</v>
      </c>
      <c r="D6" s="22" t="s">
        <v>734</v>
      </c>
      <c r="E6" s="23" t="n">
        <v>46048</v>
      </c>
      <c r="F6" s="17" t="n">
        <v>17950</v>
      </c>
      <c r="G6" s="17" t="n">
        <f aca="false">ROUND(ROUND(F6*100,0)/10,0)/100</f>
        <v>1795</v>
      </c>
      <c r="H6" s="17" t="n">
        <f aca="false">F6+G6</f>
        <v>19745</v>
      </c>
      <c r="I6" s="22" t="s">
        <v>725</v>
      </c>
    </row>
    <row r="7" customFormat="false" ht="15" hidden="false" customHeight="false" outlineLevel="0" collapsed="false">
      <c r="A7" s="22" t="s">
        <v>735</v>
      </c>
      <c r="B7" s="21" t="n">
        <v>1004</v>
      </c>
      <c r="C7" s="22" t="s">
        <v>96</v>
      </c>
      <c r="D7" s="22" t="s">
        <v>736</v>
      </c>
      <c r="E7" s="23" t="n">
        <v>45982</v>
      </c>
      <c r="F7" s="17" t="n">
        <v>3250</v>
      </c>
      <c r="G7" s="17" t="n">
        <f aca="false">ROUND(ROUND(F7*100,0)/10,0)/100</f>
        <v>325</v>
      </c>
      <c r="H7" s="17" t="n">
        <f aca="false">F7+G7</f>
        <v>3575</v>
      </c>
      <c r="I7" s="22" t="s">
        <v>725</v>
      </c>
    </row>
    <row r="8" customFormat="false" ht="15" hidden="false" customHeight="false" outlineLevel="0" collapsed="false">
      <c r="A8" s="22" t="s">
        <v>737</v>
      </c>
      <c r="B8" s="21" t="n">
        <v>1004</v>
      </c>
      <c r="C8" s="22" t="s">
        <v>96</v>
      </c>
      <c r="D8" s="22" t="s">
        <v>738</v>
      </c>
      <c r="E8" s="23" t="n">
        <v>45990</v>
      </c>
      <c r="F8" s="17" t="n">
        <v>2850</v>
      </c>
      <c r="G8" s="17" t="n">
        <f aca="false">ROUND(ROUND(F8*100,0)/10,0)/100</f>
        <v>285</v>
      </c>
      <c r="H8" s="17" t="n">
        <f aca="false">F8+G8</f>
        <v>3135</v>
      </c>
      <c r="I8" s="22" t="s">
        <v>725</v>
      </c>
    </row>
    <row r="9" customFormat="false" ht="15" hidden="false" customHeight="false" outlineLevel="0" collapsed="false">
      <c r="A9" s="22" t="s">
        <v>739</v>
      </c>
      <c r="B9" s="21" t="n">
        <v>1004</v>
      </c>
      <c r="C9" s="22" t="s">
        <v>96</v>
      </c>
      <c r="D9" s="22" t="s">
        <v>740</v>
      </c>
      <c r="E9" s="23" t="n">
        <v>46022</v>
      </c>
      <c r="F9" s="17" t="n">
        <v>4850</v>
      </c>
      <c r="G9" s="17" t="n">
        <f aca="false">ROUND(ROUND(F9*100,0)/10,0)/100</f>
        <v>485</v>
      </c>
      <c r="H9" s="17" t="n">
        <f aca="false">F9+G9</f>
        <v>5335</v>
      </c>
      <c r="I9" s="22" t="s">
        <v>725</v>
      </c>
    </row>
    <row r="10" customFormat="false" ht="15" hidden="false" customHeight="false" outlineLevel="0" collapsed="false">
      <c r="A10" s="22" t="s">
        <v>741</v>
      </c>
      <c r="B10" s="21" t="n">
        <v>1005</v>
      </c>
      <c r="C10" s="22" t="s">
        <v>97</v>
      </c>
      <c r="D10" s="22" t="s">
        <v>742</v>
      </c>
      <c r="E10" s="23" t="n">
        <v>45991</v>
      </c>
      <c r="F10" s="17" t="n">
        <v>1550</v>
      </c>
      <c r="G10" s="17" t="n">
        <f aca="false">ROUND(ROUND(F10*100,0)/10,0)/100</f>
        <v>155</v>
      </c>
      <c r="H10" s="17" t="n">
        <f aca="false">F10+G10</f>
        <v>1705</v>
      </c>
      <c r="I10" s="22" t="s">
        <v>725</v>
      </c>
    </row>
    <row r="11" customFormat="false" ht="15" hidden="false" customHeight="false" outlineLevel="0" collapsed="false">
      <c r="A11" s="22" t="s">
        <v>743</v>
      </c>
      <c r="B11" s="21" t="n">
        <v>1006</v>
      </c>
      <c r="C11" s="22" t="s">
        <v>98</v>
      </c>
      <c r="D11" s="22" t="s">
        <v>744</v>
      </c>
      <c r="E11" s="23" t="n">
        <v>46020</v>
      </c>
      <c r="F11" s="17" t="n">
        <v>1250</v>
      </c>
      <c r="G11" s="17" t="n">
        <f aca="false">ROUND(ROUND(F11*100,0)/10,0)/100</f>
        <v>125</v>
      </c>
      <c r="H11" s="17" t="n">
        <f aca="false">F11+G11</f>
        <v>1375</v>
      </c>
      <c r="I11" s="22" t="s">
        <v>728</v>
      </c>
    </row>
    <row r="12" customFormat="false" ht="15" hidden="false" customHeight="false" outlineLevel="0" collapsed="false">
      <c r="A12" s="22" t="s">
        <v>745</v>
      </c>
      <c r="B12" s="21" t="n">
        <v>1007</v>
      </c>
      <c r="C12" s="22" t="s">
        <v>100</v>
      </c>
      <c r="D12" s="22" t="s">
        <v>744</v>
      </c>
      <c r="E12" s="23" t="n">
        <v>45979</v>
      </c>
      <c r="F12" s="17" t="n">
        <v>700</v>
      </c>
      <c r="G12" s="17" t="n">
        <f aca="false">ROUND(ROUND(F12*100,0)/10,0)/100</f>
        <v>70</v>
      </c>
      <c r="H12" s="17" t="n">
        <f aca="false">F12+G12</f>
        <v>770</v>
      </c>
      <c r="I12" s="22" t="s">
        <v>725</v>
      </c>
    </row>
    <row r="13" customFormat="false" ht="15" hidden="false" customHeight="false" outlineLevel="0" collapsed="false">
      <c r="A13" s="22" t="s">
        <v>746</v>
      </c>
      <c r="B13" s="21" t="n">
        <v>1008</v>
      </c>
      <c r="C13" s="22" t="s">
        <v>101</v>
      </c>
      <c r="D13" s="22" t="s">
        <v>747</v>
      </c>
      <c r="E13" s="23" t="n">
        <v>46024</v>
      </c>
      <c r="F13" s="17" t="n">
        <v>8900</v>
      </c>
      <c r="G13" s="17" t="n">
        <f aca="false">ROUND(ROUND(F13*100,0)/10,0)/100</f>
        <v>890</v>
      </c>
      <c r="H13" s="17" t="n">
        <f aca="false">F13+G13</f>
        <v>9790</v>
      </c>
      <c r="I13" s="22" t="s">
        <v>725</v>
      </c>
    </row>
    <row r="14" customFormat="false" ht="15" hidden="false" customHeight="false" outlineLevel="0" collapsed="false">
      <c r="A14" s="22" t="s">
        <v>748</v>
      </c>
      <c r="B14" s="21" t="n">
        <v>1008</v>
      </c>
      <c r="C14" s="22" t="s">
        <v>101</v>
      </c>
      <c r="D14" s="22" t="s">
        <v>749</v>
      </c>
      <c r="E14" s="23" t="n">
        <v>46061</v>
      </c>
      <c r="F14" s="17" t="n">
        <v>12250</v>
      </c>
      <c r="G14" s="17" t="n">
        <f aca="false">ROUND(ROUND(F14*100,0)/10,0)/100</f>
        <v>1225</v>
      </c>
      <c r="H14" s="17" t="n">
        <f aca="false">F14+G14</f>
        <v>13475</v>
      </c>
      <c r="I14" s="22" t="s">
        <v>728</v>
      </c>
    </row>
    <row r="15" customFormat="false" ht="15" hidden="false" customHeight="false" outlineLevel="0" collapsed="false">
      <c r="A15" s="22" t="s">
        <v>750</v>
      </c>
      <c r="B15" s="21" t="n">
        <v>1008</v>
      </c>
      <c r="C15" s="22" t="s">
        <v>101</v>
      </c>
      <c r="D15" s="22" t="s">
        <v>751</v>
      </c>
      <c r="E15" s="23" t="n">
        <v>46148</v>
      </c>
      <c r="F15" s="17" t="n">
        <v>2150</v>
      </c>
      <c r="G15" s="17" t="n">
        <f aca="false">ROUND(ROUND(F15*100,0)/10,0)/100</f>
        <v>215</v>
      </c>
      <c r="H15" s="17" t="n">
        <f aca="false">F15+G15</f>
        <v>2365</v>
      </c>
      <c r="I15" s="22" t="s">
        <v>725</v>
      </c>
    </row>
    <row r="16" customFormat="false" ht="15" hidden="false" customHeight="false" outlineLevel="0" collapsed="false">
      <c r="A16" s="22" t="s">
        <v>752</v>
      </c>
      <c r="B16" s="21" t="n">
        <v>1009</v>
      </c>
      <c r="C16" s="22" t="s">
        <v>103</v>
      </c>
      <c r="D16" s="22" t="s">
        <v>753</v>
      </c>
      <c r="E16" s="23" t="n">
        <v>46023</v>
      </c>
      <c r="F16" s="17" t="n">
        <v>1650</v>
      </c>
      <c r="G16" s="17" t="n">
        <f aca="false">ROUND(ROUND(F16*100,0)/10,0)/100</f>
        <v>165</v>
      </c>
      <c r="H16" s="17" t="n">
        <f aca="false">F16+G16</f>
        <v>1815</v>
      </c>
      <c r="I16" s="22" t="s">
        <v>725</v>
      </c>
    </row>
    <row r="17" customFormat="false" ht="15" hidden="false" customHeight="false" outlineLevel="0" collapsed="false">
      <c r="A17" s="22" t="s">
        <v>754</v>
      </c>
      <c r="B17" s="21" t="n">
        <v>1009</v>
      </c>
      <c r="C17" s="22" t="s">
        <v>103</v>
      </c>
      <c r="D17" s="22" t="s">
        <v>755</v>
      </c>
      <c r="E17" s="23" t="n">
        <v>46048</v>
      </c>
      <c r="F17" s="17" t="n">
        <v>4150</v>
      </c>
      <c r="G17" s="17" t="n">
        <f aca="false">ROUND(ROUND(F17*100,0)/10,0)/100</f>
        <v>415</v>
      </c>
      <c r="H17" s="17" t="n">
        <f aca="false">F17+G17</f>
        <v>4565</v>
      </c>
      <c r="I17" s="22" t="s">
        <v>725</v>
      </c>
    </row>
    <row r="18" customFormat="false" ht="15" hidden="false" customHeight="false" outlineLevel="0" collapsed="false">
      <c r="A18" s="22" t="s">
        <v>756</v>
      </c>
      <c r="B18" s="21" t="n">
        <v>1009</v>
      </c>
      <c r="C18" s="22" t="s">
        <v>103</v>
      </c>
      <c r="D18" s="22" t="s">
        <v>757</v>
      </c>
      <c r="E18" s="23" t="n">
        <v>46064</v>
      </c>
      <c r="F18" s="17" t="n">
        <v>10000</v>
      </c>
      <c r="G18" s="17" t="n">
        <f aca="false">ROUND(ROUND(F18*100,0)/10,0)/100</f>
        <v>1000</v>
      </c>
      <c r="H18" s="17" t="n">
        <f aca="false">F18+G18</f>
        <v>11000</v>
      </c>
      <c r="I18" s="22" t="s">
        <v>725</v>
      </c>
    </row>
    <row r="19" customFormat="false" ht="15" hidden="false" customHeight="false" outlineLevel="0" collapsed="false">
      <c r="A19" s="22" t="s">
        <v>758</v>
      </c>
      <c r="B19" s="21" t="n">
        <v>1009</v>
      </c>
      <c r="C19" s="22" t="s">
        <v>103</v>
      </c>
      <c r="D19" s="22" t="s">
        <v>759</v>
      </c>
      <c r="E19" s="23" t="n">
        <v>46097</v>
      </c>
      <c r="F19" s="17" t="n">
        <v>6600</v>
      </c>
      <c r="G19" s="17" t="n">
        <f aca="false">ROUND(ROUND(F19*100,0)/10,0)/100</f>
        <v>660</v>
      </c>
      <c r="H19" s="17" t="n">
        <f aca="false">F19+G19</f>
        <v>7260</v>
      </c>
      <c r="I19" s="22" t="s">
        <v>725</v>
      </c>
    </row>
    <row r="20" customFormat="false" ht="15" hidden="false" customHeight="false" outlineLevel="0" collapsed="false">
      <c r="A20" s="22" t="s">
        <v>760</v>
      </c>
      <c r="B20" s="21" t="n">
        <v>1009</v>
      </c>
      <c r="C20" s="22" t="s">
        <v>103</v>
      </c>
      <c r="D20" s="22" t="s">
        <v>761</v>
      </c>
      <c r="E20" s="23" t="n">
        <v>46122</v>
      </c>
      <c r="F20" s="17" t="n">
        <v>8700</v>
      </c>
      <c r="G20" s="17" t="n">
        <f aca="false">ROUND(ROUND(F20*100,0)/10,0)/100</f>
        <v>870</v>
      </c>
      <c r="H20" s="17" t="n">
        <f aca="false">F20+G20</f>
        <v>9570</v>
      </c>
      <c r="I20" s="22" t="s">
        <v>725</v>
      </c>
    </row>
    <row r="21" customFormat="false" ht="15" hidden="false" customHeight="false" outlineLevel="0" collapsed="false">
      <c r="A21" s="22" t="s">
        <v>762</v>
      </c>
      <c r="B21" s="21" t="n">
        <v>1009</v>
      </c>
      <c r="C21" s="22" t="s">
        <v>103</v>
      </c>
      <c r="D21" s="22" t="s">
        <v>763</v>
      </c>
      <c r="E21" s="23" t="n">
        <v>46173</v>
      </c>
      <c r="F21" s="17" t="n">
        <v>8750</v>
      </c>
      <c r="G21" s="17" t="n">
        <f aca="false">ROUND(ROUND(F21*100,0)/10,0)/100</f>
        <v>875</v>
      </c>
      <c r="H21" s="17" t="n">
        <f aca="false">F21+G21</f>
        <v>9625</v>
      </c>
      <c r="I21" s="22" t="s">
        <v>725</v>
      </c>
    </row>
    <row r="22" customFormat="false" ht="15" hidden="false" customHeight="false" outlineLevel="0" collapsed="false">
      <c r="A22" s="22" t="s">
        <v>764</v>
      </c>
      <c r="B22" s="21" t="n">
        <v>1010</v>
      </c>
      <c r="C22" s="22" t="s">
        <v>105</v>
      </c>
      <c r="D22" s="22" t="s">
        <v>765</v>
      </c>
      <c r="E22" s="23" t="n">
        <v>46017</v>
      </c>
      <c r="F22" s="17" t="n">
        <v>2950</v>
      </c>
      <c r="G22" s="17" t="n">
        <f aca="false">ROUND(ROUND(F22*100,0)/10,0)/100</f>
        <v>295</v>
      </c>
      <c r="H22" s="17" t="n">
        <f aca="false">F22+G22</f>
        <v>3245</v>
      </c>
      <c r="I22" s="22" t="s">
        <v>725</v>
      </c>
    </row>
    <row r="23" customFormat="false" ht="15" hidden="false" customHeight="false" outlineLevel="0" collapsed="false">
      <c r="A23" s="22" t="s">
        <v>766</v>
      </c>
      <c r="B23" s="21" t="n">
        <v>1010</v>
      </c>
      <c r="C23" s="22" t="s">
        <v>105</v>
      </c>
      <c r="D23" s="22" t="s">
        <v>767</v>
      </c>
      <c r="E23" s="23" t="n">
        <v>46028</v>
      </c>
      <c r="F23" s="17" t="n">
        <v>2300</v>
      </c>
      <c r="G23" s="17" t="n">
        <f aca="false">ROUND(ROUND(F23*100,0)/10,0)/100</f>
        <v>230</v>
      </c>
      <c r="H23" s="17" t="n">
        <f aca="false">F23+G23</f>
        <v>2530</v>
      </c>
      <c r="I23" s="22" t="s">
        <v>725</v>
      </c>
    </row>
    <row r="24" customFormat="false" ht="15" hidden="false" customHeight="false" outlineLevel="0" collapsed="false">
      <c r="A24" s="22" t="s">
        <v>768</v>
      </c>
      <c r="B24" s="21" t="n">
        <v>1011</v>
      </c>
      <c r="C24" s="22" t="s">
        <v>106</v>
      </c>
      <c r="D24" s="22" t="s">
        <v>769</v>
      </c>
      <c r="E24" s="23" t="n">
        <v>46022</v>
      </c>
      <c r="F24" s="17" t="n">
        <v>650</v>
      </c>
      <c r="G24" s="17" t="n">
        <f aca="false">ROUND(ROUND(F24*100,0)/10,0)/100</f>
        <v>65</v>
      </c>
      <c r="H24" s="17" t="n">
        <f aca="false">F24+G24</f>
        <v>715</v>
      </c>
      <c r="I24" s="22" t="s">
        <v>725</v>
      </c>
    </row>
    <row r="25" customFormat="false" ht="15" hidden="false" customHeight="false" outlineLevel="0" collapsed="false">
      <c r="A25" s="22" t="s">
        <v>770</v>
      </c>
      <c r="B25" s="21" t="n">
        <v>1011</v>
      </c>
      <c r="C25" s="22" t="s">
        <v>106</v>
      </c>
      <c r="D25" s="22" t="s">
        <v>736</v>
      </c>
      <c r="E25" s="23" t="n">
        <v>46050</v>
      </c>
      <c r="F25" s="17" t="n">
        <v>800</v>
      </c>
      <c r="G25" s="17" t="n">
        <f aca="false">ROUND(ROUND(F25*100,0)/10,0)/100</f>
        <v>80</v>
      </c>
      <c r="H25" s="17" t="n">
        <f aca="false">F25+G25</f>
        <v>880</v>
      </c>
      <c r="I25" s="22" t="s">
        <v>725</v>
      </c>
    </row>
    <row r="26" customFormat="false" ht="15" hidden="false" customHeight="false" outlineLevel="0" collapsed="false">
      <c r="A26" s="22" t="s">
        <v>771</v>
      </c>
      <c r="B26" s="21" t="n">
        <v>1012</v>
      </c>
      <c r="C26" s="22" t="s">
        <v>107</v>
      </c>
      <c r="D26" s="22" t="s">
        <v>772</v>
      </c>
      <c r="E26" s="23" t="n">
        <v>46019</v>
      </c>
      <c r="F26" s="17" t="n">
        <v>600</v>
      </c>
      <c r="G26" s="17" t="n">
        <f aca="false">ROUND(ROUND(F26*100,0)/10,0)/100</f>
        <v>60</v>
      </c>
      <c r="H26" s="17" t="n">
        <f aca="false">F26+G26</f>
        <v>660</v>
      </c>
      <c r="I26" s="22" t="s">
        <v>725</v>
      </c>
    </row>
    <row r="27" customFormat="false" ht="15" hidden="false" customHeight="false" outlineLevel="0" collapsed="false">
      <c r="A27" s="22" t="s">
        <v>773</v>
      </c>
      <c r="B27" s="21" t="n">
        <v>1013</v>
      </c>
      <c r="C27" s="22" t="s">
        <v>108</v>
      </c>
      <c r="D27" s="22" t="s">
        <v>774</v>
      </c>
      <c r="E27" s="23" t="n">
        <v>46021</v>
      </c>
      <c r="F27" s="17" t="n">
        <v>600</v>
      </c>
      <c r="G27" s="17" t="n">
        <f aca="false">ROUND(ROUND(F27*100,0)/10,0)/100</f>
        <v>60</v>
      </c>
      <c r="H27" s="17" t="n">
        <f aca="false">F27+G27</f>
        <v>660</v>
      </c>
      <c r="I27" s="22" t="s">
        <v>725</v>
      </c>
    </row>
    <row r="28" customFormat="false" ht="15" hidden="false" customHeight="false" outlineLevel="0" collapsed="false">
      <c r="A28" s="22" t="s">
        <v>775</v>
      </c>
      <c r="B28" s="21" t="n">
        <v>1015</v>
      </c>
      <c r="C28" s="22" t="s">
        <v>110</v>
      </c>
      <c r="D28" s="22" t="s">
        <v>761</v>
      </c>
      <c r="E28" s="23" t="n">
        <v>46018</v>
      </c>
      <c r="F28" s="17" t="n">
        <v>4450</v>
      </c>
      <c r="G28" s="17" t="n">
        <f aca="false">ROUND(ROUND(F28*100,0)/10,0)/100</f>
        <v>445</v>
      </c>
      <c r="H28" s="17" t="n">
        <f aca="false">F28+G28</f>
        <v>4895</v>
      </c>
      <c r="I28" s="22" t="s">
        <v>725</v>
      </c>
    </row>
    <row r="29" customFormat="false" ht="15" hidden="false" customHeight="false" outlineLevel="0" collapsed="false">
      <c r="A29" s="22" t="s">
        <v>776</v>
      </c>
      <c r="B29" s="21" t="n">
        <v>1015</v>
      </c>
      <c r="C29" s="22" t="s">
        <v>110</v>
      </c>
      <c r="D29" s="22" t="s">
        <v>759</v>
      </c>
      <c r="E29" s="23" t="n">
        <v>46081</v>
      </c>
      <c r="F29" s="17" t="n">
        <v>9450</v>
      </c>
      <c r="G29" s="17" t="n">
        <f aca="false">ROUND(ROUND(F29*100,0)/10,0)/100</f>
        <v>945</v>
      </c>
      <c r="H29" s="17" t="n">
        <f aca="false">F29+G29</f>
        <v>10395</v>
      </c>
      <c r="I29" s="22" t="s">
        <v>725</v>
      </c>
    </row>
    <row r="30" customFormat="false" ht="15" hidden="false" customHeight="false" outlineLevel="0" collapsed="false">
      <c r="A30" s="22" t="s">
        <v>777</v>
      </c>
      <c r="B30" s="21" t="n">
        <v>1015</v>
      </c>
      <c r="C30" s="22" t="s">
        <v>110</v>
      </c>
      <c r="D30" s="22" t="s">
        <v>763</v>
      </c>
      <c r="E30" s="23" t="n">
        <v>46116</v>
      </c>
      <c r="F30" s="17" t="n">
        <v>9550</v>
      </c>
      <c r="G30" s="17" t="n">
        <f aca="false">ROUND(ROUND(F30*100,0)/10,0)/100</f>
        <v>955</v>
      </c>
      <c r="H30" s="17" t="n">
        <f aca="false">F30+G30</f>
        <v>10505</v>
      </c>
      <c r="I30" s="22" t="s">
        <v>725</v>
      </c>
    </row>
    <row r="31" customFormat="false" ht="15" hidden="false" customHeight="false" outlineLevel="0" collapsed="false">
      <c r="A31" s="22" t="s">
        <v>778</v>
      </c>
      <c r="B31" s="21" t="n">
        <v>1016</v>
      </c>
      <c r="C31" s="22" t="s">
        <v>111</v>
      </c>
      <c r="D31" s="22" t="s">
        <v>734</v>
      </c>
      <c r="E31" s="23" t="n">
        <v>46021</v>
      </c>
      <c r="F31" s="17" t="n">
        <v>6550</v>
      </c>
      <c r="G31" s="17" t="n">
        <f aca="false">ROUND(ROUND(F31*100,0)/10,0)/100</f>
        <v>655</v>
      </c>
      <c r="H31" s="17" t="n">
        <f aca="false">F31+G31</f>
        <v>7205</v>
      </c>
      <c r="I31" s="22" t="s">
        <v>725</v>
      </c>
    </row>
    <row r="32" customFormat="false" ht="15" hidden="false" customHeight="false" outlineLevel="0" collapsed="false">
      <c r="A32" s="22" t="s">
        <v>779</v>
      </c>
      <c r="B32" s="21" t="n">
        <v>1016</v>
      </c>
      <c r="C32" s="22" t="s">
        <v>111</v>
      </c>
      <c r="D32" s="22" t="s">
        <v>753</v>
      </c>
      <c r="E32" s="23" t="n">
        <v>46035</v>
      </c>
      <c r="F32" s="17" t="n">
        <v>7650</v>
      </c>
      <c r="G32" s="17" t="n">
        <f aca="false">ROUND(ROUND(F32*100,0)/10,0)/100</f>
        <v>765</v>
      </c>
      <c r="H32" s="17" t="n">
        <f aca="false">F32+G32</f>
        <v>8415</v>
      </c>
      <c r="I32" s="22" t="s">
        <v>725</v>
      </c>
    </row>
    <row r="33" customFormat="false" ht="15" hidden="false" customHeight="false" outlineLevel="0" collapsed="false">
      <c r="A33" s="22" t="s">
        <v>780</v>
      </c>
      <c r="B33" s="21" t="n">
        <v>1016</v>
      </c>
      <c r="C33" s="22" t="s">
        <v>111</v>
      </c>
      <c r="D33" s="22" t="s">
        <v>757</v>
      </c>
      <c r="E33" s="23" t="n">
        <v>46100</v>
      </c>
      <c r="F33" s="17" t="n">
        <v>3850</v>
      </c>
      <c r="G33" s="17" t="n">
        <f aca="false">ROUND(ROUND(F33*100,0)/10,0)/100</f>
        <v>385</v>
      </c>
      <c r="H33" s="17" t="n">
        <f aca="false">F33+G33</f>
        <v>4235</v>
      </c>
      <c r="I33" s="22" t="s">
        <v>728</v>
      </c>
    </row>
    <row r="34" customFormat="false" ht="15" hidden="false" customHeight="false" outlineLevel="0" collapsed="false">
      <c r="A34" s="22" t="s">
        <v>781</v>
      </c>
      <c r="B34" s="21" t="n">
        <v>1016</v>
      </c>
      <c r="C34" s="22" t="s">
        <v>111</v>
      </c>
      <c r="D34" s="22" t="s">
        <v>755</v>
      </c>
      <c r="E34" s="23" t="n">
        <v>46118</v>
      </c>
      <c r="F34" s="17" t="n">
        <v>2350</v>
      </c>
      <c r="G34" s="17" t="n">
        <f aca="false">ROUND(ROUND(F34*100,0)/10,0)/100</f>
        <v>235</v>
      </c>
      <c r="H34" s="17" t="n">
        <f aca="false">F34+G34</f>
        <v>2585</v>
      </c>
      <c r="I34" s="22" t="s">
        <v>725</v>
      </c>
    </row>
    <row r="35" customFormat="false" ht="15" hidden="false" customHeight="false" outlineLevel="0" collapsed="false">
      <c r="A35" s="22" t="s">
        <v>782</v>
      </c>
      <c r="B35" s="21" t="n">
        <v>1016</v>
      </c>
      <c r="C35" s="22" t="s">
        <v>111</v>
      </c>
      <c r="D35" s="22" t="s">
        <v>761</v>
      </c>
      <c r="E35" s="23" t="n">
        <v>46119</v>
      </c>
      <c r="F35" s="17" t="n">
        <v>7000</v>
      </c>
      <c r="G35" s="17" t="n">
        <f aca="false">ROUND(ROUND(F35*100,0)/10,0)/100</f>
        <v>700</v>
      </c>
      <c r="H35" s="17" t="n">
        <f aca="false">F35+G35</f>
        <v>7700</v>
      </c>
      <c r="I35" s="22" t="s">
        <v>728</v>
      </c>
    </row>
    <row r="36" customFormat="false" ht="15" hidden="false" customHeight="false" outlineLevel="0" collapsed="false">
      <c r="A36" s="22" t="s">
        <v>783</v>
      </c>
      <c r="B36" s="21" t="n">
        <v>1016</v>
      </c>
      <c r="C36" s="22" t="s">
        <v>111</v>
      </c>
      <c r="D36" s="22" t="s">
        <v>759</v>
      </c>
      <c r="E36" s="23" t="n">
        <v>46127</v>
      </c>
      <c r="F36" s="17" t="n">
        <v>2300</v>
      </c>
      <c r="G36" s="17" t="n">
        <f aca="false">ROUND(ROUND(F36*100,0)/10,0)/100</f>
        <v>230</v>
      </c>
      <c r="H36" s="17" t="n">
        <f aca="false">F36+G36</f>
        <v>2530</v>
      </c>
      <c r="I36" s="22" t="s">
        <v>725</v>
      </c>
    </row>
    <row r="37" customFormat="false" ht="15" hidden="false" customHeight="false" outlineLevel="0" collapsed="false">
      <c r="A37" s="22" t="s">
        <v>784</v>
      </c>
      <c r="B37" s="21" t="n">
        <v>1017</v>
      </c>
      <c r="C37" s="22" t="s">
        <v>112</v>
      </c>
      <c r="D37" s="22" t="s">
        <v>767</v>
      </c>
      <c r="E37" s="23" t="n">
        <v>46021</v>
      </c>
      <c r="F37" s="17" t="n">
        <v>950</v>
      </c>
      <c r="G37" s="17" t="n">
        <f aca="false">ROUND(ROUND(F37*100,0)/10,0)/100</f>
        <v>95</v>
      </c>
      <c r="H37" s="17" t="n">
        <f aca="false">F37+G37</f>
        <v>1045</v>
      </c>
      <c r="I37" s="22" t="s">
        <v>725</v>
      </c>
    </row>
    <row r="38" customFormat="false" ht="15" hidden="false" customHeight="false" outlineLevel="0" collapsed="false">
      <c r="A38" s="22" t="s">
        <v>785</v>
      </c>
      <c r="B38" s="21" t="n">
        <v>1017</v>
      </c>
      <c r="C38" s="22" t="s">
        <v>112</v>
      </c>
      <c r="D38" s="22" t="s">
        <v>765</v>
      </c>
      <c r="E38" s="23" t="n">
        <v>46025</v>
      </c>
      <c r="F38" s="17" t="n">
        <v>2400</v>
      </c>
      <c r="G38" s="17" t="n">
        <f aca="false">ROUND(ROUND(F38*100,0)/10,0)/100</f>
        <v>240</v>
      </c>
      <c r="H38" s="17" t="n">
        <f aca="false">F38+G38</f>
        <v>2640</v>
      </c>
      <c r="I38" s="22" t="s">
        <v>725</v>
      </c>
    </row>
    <row r="39" customFormat="false" ht="15" hidden="false" customHeight="false" outlineLevel="0" collapsed="false">
      <c r="A39" s="22" t="s">
        <v>786</v>
      </c>
      <c r="B39" s="21" t="n">
        <v>1018</v>
      </c>
      <c r="C39" s="22" t="s">
        <v>113</v>
      </c>
      <c r="D39" s="22" t="s">
        <v>755</v>
      </c>
      <c r="E39" s="23" t="n">
        <v>46037</v>
      </c>
      <c r="F39" s="17" t="n">
        <v>4900</v>
      </c>
      <c r="G39" s="17" t="n">
        <f aca="false">ROUND(ROUND(F39*100,0)/10,0)/100</f>
        <v>490</v>
      </c>
      <c r="H39" s="17" t="n">
        <f aca="false">F39+G39</f>
        <v>5390</v>
      </c>
      <c r="I39" s="22" t="s">
        <v>728</v>
      </c>
    </row>
    <row r="40" customFormat="false" ht="15" hidden="false" customHeight="false" outlineLevel="0" collapsed="false">
      <c r="A40" s="22" t="s">
        <v>787</v>
      </c>
      <c r="B40" s="21" t="n">
        <v>1018</v>
      </c>
      <c r="C40" s="22" t="s">
        <v>113</v>
      </c>
      <c r="D40" s="22" t="s">
        <v>734</v>
      </c>
      <c r="E40" s="23" t="n">
        <v>46040</v>
      </c>
      <c r="F40" s="17" t="n">
        <v>14000</v>
      </c>
      <c r="G40" s="17" t="n">
        <f aca="false">ROUND(ROUND(F40*100,0)/10,0)/100</f>
        <v>1400</v>
      </c>
      <c r="H40" s="17" t="n">
        <f aca="false">F40+G40</f>
        <v>15400</v>
      </c>
      <c r="I40" s="22" t="s">
        <v>725</v>
      </c>
    </row>
    <row r="41" customFormat="false" ht="15" hidden="false" customHeight="false" outlineLevel="0" collapsed="false">
      <c r="A41" s="22" t="s">
        <v>788</v>
      </c>
      <c r="B41" s="21" t="n">
        <v>1018</v>
      </c>
      <c r="C41" s="22" t="s">
        <v>113</v>
      </c>
      <c r="D41" s="22" t="s">
        <v>757</v>
      </c>
      <c r="E41" s="23" t="n">
        <v>46151</v>
      </c>
      <c r="F41" s="17" t="n">
        <v>8600</v>
      </c>
      <c r="G41" s="17" t="n">
        <f aca="false">ROUND(ROUND(F41*100,0)/10,0)/100</f>
        <v>860</v>
      </c>
      <c r="H41" s="17" t="n">
        <f aca="false">F41+G41</f>
        <v>9460</v>
      </c>
      <c r="I41" s="22" t="s">
        <v>725</v>
      </c>
    </row>
    <row r="42" customFormat="false" ht="15" hidden="false" customHeight="false" outlineLevel="0" collapsed="false">
      <c r="A42" s="22" t="s">
        <v>789</v>
      </c>
      <c r="B42" s="21" t="n">
        <v>1018</v>
      </c>
      <c r="C42" s="22" t="s">
        <v>113</v>
      </c>
      <c r="D42" s="22" t="s">
        <v>763</v>
      </c>
      <c r="E42" s="23" t="n">
        <v>46207</v>
      </c>
      <c r="F42" s="17" t="n">
        <v>11600</v>
      </c>
      <c r="G42" s="17" t="n">
        <f aca="false">ROUND(ROUND(F42*100,0)/10,0)/100</f>
        <v>1160</v>
      </c>
      <c r="H42" s="17" t="n">
        <f aca="false">F42+G42</f>
        <v>12760</v>
      </c>
      <c r="I42" s="22" t="s">
        <v>725</v>
      </c>
    </row>
    <row r="43" customFormat="false" ht="15" hidden="false" customHeight="false" outlineLevel="0" collapsed="false">
      <c r="A43" s="22" t="s">
        <v>790</v>
      </c>
      <c r="B43" s="21" t="n">
        <v>1019</v>
      </c>
      <c r="C43" s="22" t="s">
        <v>114</v>
      </c>
      <c r="D43" s="22" t="s">
        <v>791</v>
      </c>
      <c r="E43" s="23" t="n">
        <v>46026</v>
      </c>
      <c r="F43" s="17" t="n">
        <v>2400</v>
      </c>
      <c r="G43" s="17" t="n">
        <f aca="false">ROUND(ROUND(F43*100,0)/10,0)/100</f>
        <v>240</v>
      </c>
      <c r="H43" s="17" t="n">
        <f aca="false">F43+G43</f>
        <v>2640</v>
      </c>
      <c r="I43" s="22" t="s">
        <v>725</v>
      </c>
    </row>
    <row r="44" customFormat="false" ht="15" hidden="false" customHeight="false" outlineLevel="0" collapsed="false">
      <c r="A44" s="22" t="s">
        <v>792</v>
      </c>
      <c r="B44" s="21" t="n">
        <v>1019</v>
      </c>
      <c r="C44" s="22" t="s">
        <v>114</v>
      </c>
      <c r="D44" s="22" t="s">
        <v>793</v>
      </c>
      <c r="E44" s="23" t="n">
        <v>46091</v>
      </c>
      <c r="F44" s="17" t="n">
        <v>9800</v>
      </c>
      <c r="G44" s="17" t="n">
        <f aca="false">ROUND(ROUND(F44*100,0)/10,0)/100</f>
        <v>980</v>
      </c>
      <c r="H44" s="17" t="n">
        <f aca="false">F44+G44</f>
        <v>10780</v>
      </c>
      <c r="I44" s="22" t="s">
        <v>725</v>
      </c>
    </row>
    <row r="45" customFormat="false" ht="15" hidden="false" customHeight="false" outlineLevel="0" collapsed="false">
      <c r="A45" s="22" t="s">
        <v>794</v>
      </c>
      <c r="B45" s="21" t="n">
        <v>1019</v>
      </c>
      <c r="C45" s="22" t="s">
        <v>114</v>
      </c>
      <c r="D45" s="22" t="s">
        <v>795</v>
      </c>
      <c r="E45" s="23" t="n">
        <v>46154</v>
      </c>
      <c r="F45" s="17" t="n">
        <v>10300</v>
      </c>
      <c r="G45" s="17" t="n">
        <f aca="false">ROUND(ROUND(F45*100,0)/10,0)/100</f>
        <v>1030</v>
      </c>
      <c r="H45" s="17" t="n">
        <f aca="false">F45+G45</f>
        <v>11330</v>
      </c>
      <c r="I45" s="22" t="s">
        <v>725</v>
      </c>
    </row>
    <row r="46" customFormat="false" ht="15" hidden="false" customHeight="false" outlineLevel="0" collapsed="false">
      <c r="A46" s="22" t="s">
        <v>796</v>
      </c>
      <c r="B46" s="21" t="n">
        <v>1019</v>
      </c>
      <c r="C46" s="22" t="s">
        <v>114</v>
      </c>
      <c r="D46" s="22" t="s">
        <v>797</v>
      </c>
      <c r="E46" s="23" t="n">
        <v>46181</v>
      </c>
      <c r="F46" s="17" t="n">
        <v>4750</v>
      </c>
      <c r="G46" s="17" t="n">
        <f aca="false">ROUND(ROUND(F46*100,0)/10,0)/100</f>
        <v>475</v>
      </c>
      <c r="H46" s="17" t="n">
        <f aca="false">F46+G46</f>
        <v>5225</v>
      </c>
      <c r="I46" s="22" t="s">
        <v>725</v>
      </c>
    </row>
    <row r="47" customFormat="false" ht="15" hidden="false" customHeight="false" outlineLevel="0" collapsed="false">
      <c r="A47" s="22" t="s">
        <v>798</v>
      </c>
      <c r="B47" s="21" t="n">
        <v>1020</v>
      </c>
      <c r="C47" s="22" t="s">
        <v>116</v>
      </c>
      <c r="D47" s="22" t="s">
        <v>799</v>
      </c>
      <c r="E47" s="23" t="n">
        <v>46024</v>
      </c>
      <c r="F47" s="17" t="n">
        <v>1000</v>
      </c>
      <c r="G47" s="17" t="n">
        <f aca="false">ROUND(ROUND(F47*100,0)/10,0)/100</f>
        <v>100</v>
      </c>
      <c r="H47" s="17" t="n">
        <f aca="false">F47+G47</f>
        <v>1100</v>
      </c>
      <c r="I47" s="22" t="s">
        <v>725</v>
      </c>
    </row>
    <row r="48" customFormat="false" ht="15" hidden="false" customHeight="false" outlineLevel="0" collapsed="false">
      <c r="A48" s="22" t="s">
        <v>800</v>
      </c>
      <c r="B48" s="21" t="n">
        <v>1022</v>
      </c>
      <c r="C48" s="22" t="s">
        <v>118</v>
      </c>
      <c r="D48" s="22" t="s">
        <v>767</v>
      </c>
      <c r="E48" s="23" t="n">
        <v>46034</v>
      </c>
      <c r="F48" s="17" t="n">
        <v>1400</v>
      </c>
      <c r="G48" s="17" t="n">
        <f aca="false">ROUND(ROUND(F48*100,0)/10,0)/100</f>
        <v>140</v>
      </c>
      <c r="H48" s="17" t="n">
        <f aca="false">F48+G48</f>
        <v>1540</v>
      </c>
      <c r="I48" s="22" t="s">
        <v>728</v>
      </c>
    </row>
    <row r="49" customFormat="false" ht="15" hidden="false" customHeight="false" outlineLevel="0" collapsed="false">
      <c r="A49" s="22" t="s">
        <v>801</v>
      </c>
      <c r="B49" s="21" t="n">
        <v>1022</v>
      </c>
      <c r="C49" s="22" t="s">
        <v>118</v>
      </c>
      <c r="D49" s="22" t="s">
        <v>802</v>
      </c>
      <c r="E49" s="23" t="n">
        <v>46039</v>
      </c>
      <c r="F49" s="17" t="n">
        <v>1150</v>
      </c>
      <c r="G49" s="17" t="n">
        <f aca="false">ROUND(ROUND(F49*100,0)/10,0)/100</f>
        <v>115</v>
      </c>
      <c r="H49" s="17" t="n">
        <f aca="false">F49+G49</f>
        <v>1265</v>
      </c>
      <c r="I49" s="22" t="s">
        <v>725</v>
      </c>
    </row>
    <row r="50" customFormat="false" ht="15" hidden="false" customHeight="false" outlineLevel="0" collapsed="false">
      <c r="A50" s="22" t="s">
        <v>803</v>
      </c>
      <c r="B50" s="21" t="n">
        <v>1023</v>
      </c>
      <c r="C50" s="22" t="s">
        <v>119</v>
      </c>
      <c r="D50" s="22" t="s">
        <v>761</v>
      </c>
      <c r="E50" s="23" t="n">
        <v>46071</v>
      </c>
      <c r="F50" s="17" t="n">
        <v>13050</v>
      </c>
      <c r="G50" s="17" t="n">
        <f aca="false">ROUND(ROUND(F50*100,0)/10,0)/100</f>
        <v>1305</v>
      </c>
      <c r="H50" s="17" t="n">
        <f aca="false">F50+G50</f>
        <v>14355</v>
      </c>
      <c r="I50" s="22" t="s">
        <v>728</v>
      </c>
    </row>
    <row r="51" customFormat="false" ht="15" hidden="false" customHeight="false" outlineLevel="0" collapsed="false">
      <c r="A51" s="22" t="s">
        <v>804</v>
      </c>
      <c r="B51" s="21" t="n">
        <v>1023</v>
      </c>
      <c r="C51" s="22" t="s">
        <v>119</v>
      </c>
      <c r="D51" s="22" t="s">
        <v>755</v>
      </c>
      <c r="E51" s="23" t="n">
        <v>46073</v>
      </c>
      <c r="F51" s="17" t="n">
        <v>14800</v>
      </c>
      <c r="G51" s="17" t="n">
        <f aca="false">ROUND(ROUND(F51*100,0)/10,0)/100</f>
        <v>1480</v>
      </c>
      <c r="H51" s="17" t="n">
        <f aca="false">F51+G51</f>
        <v>16280</v>
      </c>
      <c r="I51" s="22" t="s">
        <v>725</v>
      </c>
    </row>
    <row r="52" customFormat="false" ht="15" hidden="false" customHeight="false" outlineLevel="0" collapsed="false">
      <c r="A52" s="22" t="s">
        <v>805</v>
      </c>
      <c r="B52" s="21" t="n">
        <v>1023</v>
      </c>
      <c r="C52" s="22" t="s">
        <v>119</v>
      </c>
      <c r="D52" s="22" t="s">
        <v>759</v>
      </c>
      <c r="E52" s="23" t="n">
        <v>46180</v>
      </c>
      <c r="F52" s="17" t="n">
        <v>8200</v>
      </c>
      <c r="G52" s="17" t="n">
        <f aca="false">ROUND(ROUND(F52*100,0)/10,0)/100</f>
        <v>820</v>
      </c>
      <c r="H52" s="17" t="n">
        <f aca="false">F52+G52</f>
        <v>9020</v>
      </c>
      <c r="I52" s="22" t="s">
        <v>728</v>
      </c>
    </row>
    <row r="53" customFormat="false" ht="15" hidden="false" customHeight="false" outlineLevel="0" collapsed="false">
      <c r="A53" s="22" t="s">
        <v>806</v>
      </c>
      <c r="B53" s="21" t="n">
        <v>1023</v>
      </c>
      <c r="C53" s="22" t="s">
        <v>119</v>
      </c>
      <c r="D53" s="22" t="s">
        <v>757</v>
      </c>
      <c r="E53" s="23" t="n">
        <v>46196</v>
      </c>
      <c r="F53" s="17" t="n">
        <v>12400</v>
      </c>
      <c r="G53" s="17" t="n">
        <f aca="false">ROUND(ROUND(F53*100,0)/10,0)/100</f>
        <v>1240</v>
      </c>
      <c r="H53" s="17" t="n">
        <f aca="false">F53+G53</f>
        <v>13640</v>
      </c>
      <c r="I53" s="22" t="s">
        <v>725</v>
      </c>
    </row>
    <row r="54" customFormat="false" ht="15" hidden="false" customHeight="false" outlineLevel="0" collapsed="false">
      <c r="A54" s="22" t="s">
        <v>807</v>
      </c>
      <c r="B54" s="21" t="n">
        <v>1024</v>
      </c>
      <c r="C54" s="22" t="s">
        <v>120</v>
      </c>
      <c r="D54" s="22" t="s">
        <v>763</v>
      </c>
      <c r="E54" s="23" t="n">
        <v>46054</v>
      </c>
      <c r="F54" s="17" t="n">
        <v>5700</v>
      </c>
      <c r="G54" s="17" t="n">
        <f aca="false">ROUND(ROUND(F54*100,0)/10,0)/100</f>
        <v>570</v>
      </c>
      <c r="H54" s="17" t="n">
        <f aca="false">F54+G54</f>
        <v>6270</v>
      </c>
      <c r="I54" s="22" t="s">
        <v>725</v>
      </c>
    </row>
    <row r="55" customFormat="false" ht="15" hidden="false" customHeight="false" outlineLevel="0" collapsed="false">
      <c r="A55" s="22" t="s">
        <v>808</v>
      </c>
      <c r="B55" s="21" t="n">
        <v>1024</v>
      </c>
      <c r="C55" s="22" t="s">
        <v>120</v>
      </c>
      <c r="D55" s="22" t="s">
        <v>757</v>
      </c>
      <c r="E55" s="23" t="n">
        <v>46078</v>
      </c>
      <c r="F55" s="17" t="n">
        <v>6950</v>
      </c>
      <c r="G55" s="17" t="n">
        <f aca="false">ROUND(ROUND(F55*100,0)/10,0)/100</f>
        <v>695</v>
      </c>
      <c r="H55" s="17" t="n">
        <f aca="false">F55+G55</f>
        <v>7645</v>
      </c>
      <c r="I55" s="22" t="s">
        <v>725</v>
      </c>
    </row>
    <row r="56" customFormat="false" ht="15" hidden="false" customHeight="false" outlineLevel="0" collapsed="false">
      <c r="A56" s="22" t="s">
        <v>809</v>
      </c>
      <c r="B56" s="21" t="n">
        <v>1024</v>
      </c>
      <c r="C56" s="22" t="s">
        <v>120</v>
      </c>
      <c r="D56" s="22" t="s">
        <v>734</v>
      </c>
      <c r="E56" s="23" t="n">
        <v>46094</v>
      </c>
      <c r="F56" s="17" t="n">
        <v>9250</v>
      </c>
      <c r="G56" s="17" t="n">
        <f aca="false">ROUND(ROUND(F56*100,0)/10,0)/100</f>
        <v>925</v>
      </c>
      <c r="H56" s="17" t="n">
        <f aca="false">F56+G56</f>
        <v>10175</v>
      </c>
      <c r="I56" s="22" t="s">
        <v>728</v>
      </c>
    </row>
    <row r="57" customFormat="false" ht="15" hidden="false" customHeight="false" outlineLevel="0" collapsed="false">
      <c r="A57" s="22" t="s">
        <v>810</v>
      </c>
      <c r="B57" s="21" t="n">
        <v>1024</v>
      </c>
      <c r="C57" s="22" t="s">
        <v>120</v>
      </c>
      <c r="D57" s="22" t="s">
        <v>761</v>
      </c>
      <c r="E57" s="23" t="n">
        <v>46095</v>
      </c>
      <c r="F57" s="17" t="n">
        <v>6150</v>
      </c>
      <c r="G57" s="17" t="n">
        <f aca="false">ROUND(ROUND(F57*100,0)/10,0)/100</f>
        <v>615</v>
      </c>
      <c r="H57" s="17" t="n">
        <f aca="false">F57+G57</f>
        <v>6765</v>
      </c>
      <c r="I57" s="22" t="s">
        <v>725</v>
      </c>
    </row>
    <row r="58" customFormat="false" ht="15" hidden="false" customHeight="false" outlineLevel="0" collapsed="false">
      <c r="A58" s="22" t="s">
        <v>811</v>
      </c>
      <c r="B58" s="21" t="n">
        <v>1024</v>
      </c>
      <c r="C58" s="22" t="s">
        <v>120</v>
      </c>
      <c r="D58" s="22" t="s">
        <v>753</v>
      </c>
      <c r="E58" s="23" t="n">
        <v>46112</v>
      </c>
      <c r="F58" s="17" t="n">
        <v>3500</v>
      </c>
      <c r="G58" s="17" t="n">
        <f aca="false">ROUND(ROUND(F58*100,0)/10,0)/100</f>
        <v>350</v>
      </c>
      <c r="H58" s="17" t="n">
        <f aca="false">F58+G58</f>
        <v>3850</v>
      </c>
      <c r="I58" s="22" t="s">
        <v>725</v>
      </c>
    </row>
    <row r="59" customFormat="false" ht="15" hidden="false" customHeight="false" outlineLevel="0" collapsed="false">
      <c r="A59" s="22" t="s">
        <v>812</v>
      </c>
      <c r="B59" s="21" t="n">
        <v>1025</v>
      </c>
      <c r="C59" s="22" t="s">
        <v>121</v>
      </c>
      <c r="D59" s="22" t="s">
        <v>740</v>
      </c>
      <c r="E59" s="23" t="n">
        <v>46078</v>
      </c>
      <c r="F59" s="17" t="n">
        <v>3450</v>
      </c>
      <c r="G59" s="17" t="n">
        <f aca="false">ROUND(ROUND(F59*100,0)/10,0)/100</f>
        <v>345</v>
      </c>
      <c r="H59" s="17" t="n">
        <f aca="false">F59+G59</f>
        <v>3795</v>
      </c>
      <c r="I59" s="22" t="s">
        <v>725</v>
      </c>
    </row>
    <row r="60" customFormat="false" ht="15" hidden="false" customHeight="false" outlineLevel="0" collapsed="false">
      <c r="A60" s="22" t="s">
        <v>813</v>
      </c>
      <c r="B60" s="21" t="n">
        <v>1025</v>
      </c>
      <c r="C60" s="22" t="s">
        <v>121</v>
      </c>
      <c r="D60" s="22" t="s">
        <v>736</v>
      </c>
      <c r="E60" s="23" t="n">
        <v>46082</v>
      </c>
      <c r="F60" s="17" t="n">
        <v>2800</v>
      </c>
      <c r="G60" s="17" t="n">
        <f aca="false">ROUND(ROUND(F60*100,0)/10,0)/100</f>
        <v>280</v>
      </c>
      <c r="H60" s="17" t="n">
        <f aca="false">F60+G60</f>
        <v>3080</v>
      </c>
      <c r="I60" s="22" t="s">
        <v>725</v>
      </c>
    </row>
    <row r="61" customFormat="false" ht="15" hidden="false" customHeight="false" outlineLevel="0" collapsed="false">
      <c r="A61" s="22" t="s">
        <v>814</v>
      </c>
      <c r="B61" s="21" t="n">
        <v>1025</v>
      </c>
      <c r="C61" s="22" t="s">
        <v>121</v>
      </c>
      <c r="D61" s="22" t="s">
        <v>738</v>
      </c>
      <c r="E61" s="23" t="n">
        <v>46097</v>
      </c>
      <c r="F61" s="17" t="n">
        <v>3550</v>
      </c>
      <c r="G61" s="17" t="n">
        <f aca="false">ROUND(ROUND(F61*100,0)/10,0)/100</f>
        <v>355</v>
      </c>
      <c r="H61" s="17" t="n">
        <f aca="false">F61+G61</f>
        <v>3905</v>
      </c>
      <c r="I61" s="22" t="s">
        <v>725</v>
      </c>
    </row>
    <row r="62" customFormat="false" ht="15" hidden="false" customHeight="false" outlineLevel="0" collapsed="false">
      <c r="A62" s="22" t="s">
        <v>815</v>
      </c>
      <c r="B62" s="21" t="n">
        <v>1025</v>
      </c>
      <c r="C62" s="22" t="s">
        <v>121</v>
      </c>
      <c r="D62" s="22" t="s">
        <v>769</v>
      </c>
      <c r="E62" s="23" t="n">
        <v>46115</v>
      </c>
      <c r="F62" s="17" t="n">
        <v>3850</v>
      </c>
      <c r="G62" s="17" t="n">
        <f aca="false">ROUND(ROUND(F62*100,0)/10,0)/100</f>
        <v>385</v>
      </c>
      <c r="H62" s="17" t="n">
        <f aca="false">F62+G62</f>
        <v>4235</v>
      </c>
      <c r="I62" s="22" t="s">
        <v>725</v>
      </c>
    </row>
    <row r="63" customFormat="false" ht="15" hidden="false" customHeight="false" outlineLevel="0" collapsed="false">
      <c r="A63" s="22" t="s">
        <v>816</v>
      </c>
      <c r="B63" s="21" t="n">
        <v>1027</v>
      </c>
      <c r="C63" s="22" t="s">
        <v>123</v>
      </c>
      <c r="D63" s="22" t="s">
        <v>767</v>
      </c>
      <c r="E63" s="23" t="n">
        <v>46090</v>
      </c>
      <c r="F63" s="17" t="n">
        <v>600</v>
      </c>
      <c r="G63" s="17" t="n">
        <f aca="false">ROUND(ROUND(F63*100,0)/10,0)/100</f>
        <v>60</v>
      </c>
      <c r="H63" s="17" t="n">
        <f aca="false">F63+G63</f>
        <v>660</v>
      </c>
      <c r="I63" s="22" t="s">
        <v>725</v>
      </c>
    </row>
    <row r="64" customFormat="false" ht="15" hidden="false" customHeight="false" outlineLevel="0" collapsed="false">
      <c r="A64" s="22" t="s">
        <v>817</v>
      </c>
      <c r="B64" s="21" t="n">
        <v>1028</v>
      </c>
      <c r="C64" s="22" t="s">
        <v>124</v>
      </c>
      <c r="D64" s="22" t="s">
        <v>769</v>
      </c>
      <c r="E64" s="23" t="n">
        <v>46102</v>
      </c>
      <c r="F64" s="17" t="n">
        <v>2200</v>
      </c>
      <c r="G64" s="17" t="n">
        <f aca="false">ROUND(ROUND(F64*100,0)/10,0)/100</f>
        <v>220</v>
      </c>
      <c r="H64" s="17" t="n">
        <f aca="false">F64+G64</f>
        <v>2420</v>
      </c>
      <c r="I64" s="22" t="s">
        <v>725</v>
      </c>
    </row>
    <row r="65" customFormat="false" ht="15" hidden="false" customHeight="false" outlineLevel="0" collapsed="false">
      <c r="A65" s="22" t="s">
        <v>818</v>
      </c>
      <c r="B65" s="21" t="n">
        <v>1028</v>
      </c>
      <c r="C65" s="22" t="s">
        <v>124</v>
      </c>
      <c r="D65" s="22" t="s">
        <v>819</v>
      </c>
      <c r="E65" s="23" t="n">
        <v>46113</v>
      </c>
      <c r="F65" s="17" t="n">
        <v>2000</v>
      </c>
      <c r="G65" s="17" t="n">
        <f aca="false">ROUND(ROUND(F65*100,0)/10,0)/100</f>
        <v>200</v>
      </c>
      <c r="H65" s="17" t="n">
        <f aca="false">F65+G65</f>
        <v>2200</v>
      </c>
      <c r="I65" s="22" t="s">
        <v>725</v>
      </c>
    </row>
    <row r="66" customFormat="false" ht="15" hidden="false" customHeight="false" outlineLevel="0" collapsed="false">
      <c r="A66" s="22" t="s">
        <v>820</v>
      </c>
      <c r="B66" s="21" t="n">
        <v>1028</v>
      </c>
      <c r="C66" s="22" t="s">
        <v>124</v>
      </c>
      <c r="D66" s="22" t="s">
        <v>738</v>
      </c>
      <c r="E66" s="23" t="n">
        <v>46124</v>
      </c>
      <c r="F66" s="17" t="n">
        <v>1550</v>
      </c>
      <c r="G66" s="17" t="n">
        <f aca="false">ROUND(ROUND(F66*100,0)/10,0)/100</f>
        <v>155</v>
      </c>
      <c r="H66" s="17" t="n">
        <f aca="false">F66+G66</f>
        <v>1705</v>
      </c>
      <c r="I66" s="22" t="s">
        <v>725</v>
      </c>
    </row>
    <row r="67" customFormat="false" ht="15" hidden="false" customHeight="false" outlineLevel="0" collapsed="false">
      <c r="A67" s="22" t="s">
        <v>821</v>
      </c>
      <c r="B67" s="21" t="n">
        <v>1029</v>
      </c>
      <c r="C67" s="22" t="s">
        <v>125</v>
      </c>
      <c r="D67" s="22" t="s">
        <v>802</v>
      </c>
      <c r="E67" s="23" t="n">
        <v>46069</v>
      </c>
      <c r="F67" s="17" t="n">
        <v>1200</v>
      </c>
      <c r="G67" s="17" t="n">
        <f aca="false">ROUND(ROUND(F67*100,0)/10,0)/100</f>
        <v>120</v>
      </c>
      <c r="H67" s="17" t="n">
        <f aca="false">F67+G67</f>
        <v>1320</v>
      </c>
      <c r="I67" s="22" t="s">
        <v>725</v>
      </c>
    </row>
    <row r="68" customFormat="false" ht="15" hidden="false" customHeight="false" outlineLevel="0" collapsed="false">
      <c r="A68" s="22" t="s">
        <v>822</v>
      </c>
      <c r="B68" s="21" t="n">
        <v>1029</v>
      </c>
      <c r="C68" s="22" t="s">
        <v>125</v>
      </c>
      <c r="D68" s="22" t="s">
        <v>765</v>
      </c>
      <c r="E68" s="23" t="n">
        <v>46086</v>
      </c>
      <c r="F68" s="17" t="n">
        <v>800</v>
      </c>
      <c r="G68" s="17" t="n">
        <f aca="false">ROUND(ROUND(F68*100,0)/10,0)/100</f>
        <v>80</v>
      </c>
      <c r="H68" s="17" t="n">
        <f aca="false">F68+G68</f>
        <v>880</v>
      </c>
      <c r="I68" s="22" t="s">
        <v>725</v>
      </c>
    </row>
    <row r="69" customFormat="false" ht="15" hidden="false" customHeight="false" outlineLevel="0" collapsed="false">
      <c r="A69" s="22" t="s">
        <v>823</v>
      </c>
      <c r="B69" s="21" t="n">
        <v>1031</v>
      </c>
      <c r="C69" s="22" t="s">
        <v>127</v>
      </c>
      <c r="D69" s="22" t="s">
        <v>799</v>
      </c>
      <c r="E69" s="23" t="n">
        <v>46079</v>
      </c>
      <c r="F69" s="17" t="n">
        <v>1550</v>
      </c>
      <c r="G69" s="17" t="n">
        <f aca="false">ROUND(ROUND(F69*100,0)/10,0)/100</f>
        <v>155</v>
      </c>
      <c r="H69" s="17" t="n">
        <f aca="false">F69+G69</f>
        <v>1705</v>
      </c>
      <c r="I69" s="22" t="s">
        <v>728</v>
      </c>
    </row>
    <row r="70" customFormat="false" ht="15" hidden="false" customHeight="false" outlineLevel="0" collapsed="false">
      <c r="A70" s="22" t="s">
        <v>824</v>
      </c>
      <c r="B70" s="21" t="n">
        <v>1031</v>
      </c>
      <c r="C70" s="22" t="s">
        <v>127</v>
      </c>
      <c r="D70" s="22" t="s">
        <v>802</v>
      </c>
      <c r="E70" s="23" t="n">
        <v>46085</v>
      </c>
      <c r="F70" s="17" t="n">
        <v>600</v>
      </c>
      <c r="G70" s="17" t="n">
        <f aca="false">ROUND(ROUND(F70*100,0)/10,0)/100</f>
        <v>60</v>
      </c>
      <c r="H70" s="17" t="n">
        <f aca="false">F70+G70</f>
        <v>660</v>
      </c>
      <c r="I70" s="22" t="s">
        <v>725</v>
      </c>
    </row>
    <row r="71" customFormat="false" ht="15" hidden="false" customHeight="false" outlineLevel="0" collapsed="false">
      <c r="A71" s="22" t="s">
        <v>825</v>
      </c>
      <c r="B71" s="21" t="n">
        <v>1032</v>
      </c>
      <c r="C71" s="22" t="s">
        <v>128</v>
      </c>
      <c r="D71" s="22" t="s">
        <v>769</v>
      </c>
      <c r="E71" s="23" t="n">
        <v>46071</v>
      </c>
      <c r="F71" s="17" t="n">
        <v>3150</v>
      </c>
      <c r="G71" s="17" t="n">
        <f aca="false">ROUND(ROUND(F71*100,0)/10,0)/100</f>
        <v>315</v>
      </c>
      <c r="H71" s="17" t="n">
        <f aca="false">F71+G71</f>
        <v>3465</v>
      </c>
      <c r="I71" s="22" t="s">
        <v>725</v>
      </c>
    </row>
    <row r="72" customFormat="false" ht="15" hidden="false" customHeight="false" outlineLevel="0" collapsed="false">
      <c r="A72" s="22" t="s">
        <v>826</v>
      </c>
      <c r="B72" s="21" t="n">
        <v>1033</v>
      </c>
      <c r="C72" s="22" t="s">
        <v>129</v>
      </c>
      <c r="D72" s="22" t="s">
        <v>765</v>
      </c>
      <c r="E72" s="23" t="n">
        <v>46066</v>
      </c>
      <c r="F72" s="17" t="n">
        <v>600</v>
      </c>
      <c r="G72" s="17" t="n">
        <f aca="false">ROUND(ROUND(F72*100,0)/10,0)/100</f>
        <v>60</v>
      </c>
      <c r="H72" s="17" t="n">
        <f aca="false">F72+G72</f>
        <v>660</v>
      </c>
      <c r="I72" s="22" t="s">
        <v>725</v>
      </c>
    </row>
    <row r="73" customFormat="false" ht="15" hidden="false" customHeight="false" outlineLevel="0" collapsed="false">
      <c r="A73" s="22" t="s">
        <v>827</v>
      </c>
      <c r="B73" s="21" t="n">
        <v>1033</v>
      </c>
      <c r="C73" s="22" t="s">
        <v>129</v>
      </c>
      <c r="D73" s="22" t="s">
        <v>767</v>
      </c>
      <c r="E73" s="23" t="n">
        <v>46070</v>
      </c>
      <c r="F73" s="17" t="n">
        <v>1150</v>
      </c>
      <c r="G73" s="17" t="n">
        <f aca="false">ROUND(ROUND(F73*100,0)/10,0)/100</f>
        <v>115</v>
      </c>
      <c r="H73" s="17" t="n">
        <f aca="false">F73+G73</f>
        <v>1265</v>
      </c>
      <c r="I73" s="22" t="s">
        <v>728</v>
      </c>
    </row>
    <row r="74" customFormat="false" ht="15" hidden="false" customHeight="false" outlineLevel="0" collapsed="false">
      <c r="A74" s="22" t="s">
        <v>828</v>
      </c>
      <c r="B74" s="21" t="n">
        <v>1035</v>
      </c>
      <c r="C74" s="22" t="s">
        <v>131</v>
      </c>
      <c r="D74" s="22" t="s">
        <v>757</v>
      </c>
      <c r="E74" s="23" t="n">
        <v>46074</v>
      </c>
      <c r="F74" s="17" t="n">
        <v>6800</v>
      </c>
      <c r="G74" s="17" t="n">
        <f aca="false">ROUND(ROUND(F74*100,0)/10,0)/100</f>
        <v>680</v>
      </c>
      <c r="H74" s="17" t="n">
        <f aca="false">F74+G74</f>
        <v>7480</v>
      </c>
      <c r="I74" s="22" t="s">
        <v>725</v>
      </c>
    </row>
    <row r="75" customFormat="false" ht="15" hidden="false" customHeight="false" outlineLevel="0" collapsed="false">
      <c r="A75" s="22" t="s">
        <v>829</v>
      </c>
      <c r="B75" s="21" t="n">
        <v>1035</v>
      </c>
      <c r="C75" s="22" t="s">
        <v>131</v>
      </c>
      <c r="D75" s="22" t="s">
        <v>761</v>
      </c>
      <c r="E75" s="23" t="n">
        <v>46120</v>
      </c>
      <c r="F75" s="17" t="n">
        <v>6500</v>
      </c>
      <c r="G75" s="17" t="n">
        <f aca="false">ROUND(ROUND(F75*100,0)/10,0)/100</f>
        <v>650</v>
      </c>
      <c r="H75" s="17" t="n">
        <f aca="false">F75+G75</f>
        <v>7150</v>
      </c>
      <c r="I75" s="22" t="s">
        <v>725</v>
      </c>
    </row>
    <row r="76" customFormat="false" ht="15" hidden="false" customHeight="false" outlineLevel="0" collapsed="false">
      <c r="A76" s="22" t="s">
        <v>830</v>
      </c>
      <c r="B76" s="21" t="n">
        <v>1035</v>
      </c>
      <c r="C76" s="22" t="s">
        <v>131</v>
      </c>
      <c r="D76" s="22" t="s">
        <v>753</v>
      </c>
      <c r="E76" s="23" t="n">
        <v>46178</v>
      </c>
      <c r="F76" s="17" t="n">
        <v>1950</v>
      </c>
      <c r="G76" s="17" t="n">
        <f aca="false">ROUND(ROUND(F76*100,0)/10,0)/100</f>
        <v>195</v>
      </c>
      <c r="H76" s="17" t="n">
        <f aca="false">F76+G76</f>
        <v>2145</v>
      </c>
      <c r="I76" s="22" t="s">
        <v>725</v>
      </c>
    </row>
    <row r="77" customFormat="false" ht="15" hidden="false" customHeight="false" outlineLevel="0" collapsed="false">
      <c r="A77" s="22" t="s">
        <v>831</v>
      </c>
      <c r="B77" s="21" t="n">
        <v>1035</v>
      </c>
      <c r="C77" s="22" t="s">
        <v>131</v>
      </c>
      <c r="D77" s="22" t="s">
        <v>763</v>
      </c>
      <c r="E77" s="23" t="n">
        <v>46196</v>
      </c>
      <c r="F77" s="17" t="n">
        <v>5950</v>
      </c>
      <c r="G77" s="17" t="n">
        <f aca="false">ROUND(ROUND(F77*100,0)/10,0)/100</f>
        <v>595</v>
      </c>
      <c r="H77" s="17" t="n">
        <f aca="false">F77+G77</f>
        <v>6545</v>
      </c>
      <c r="I77" s="22" t="s">
        <v>725</v>
      </c>
    </row>
    <row r="78" customFormat="false" ht="15" hidden="false" customHeight="false" outlineLevel="0" collapsed="false">
      <c r="A78" s="22" t="s">
        <v>832</v>
      </c>
      <c r="B78" s="21" t="n">
        <v>1036</v>
      </c>
      <c r="C78" s="22" t="s">
        <v>132</v>
      </c>
      <c r="D78" s="22" t="s">
        <v>819</v>
      </c>
      <c r="E78" s="23" t="n">
        <v>46107</v>
      </c>
      <c r="F78" s="17" t="n">
        <v>3350</v>
      </c>
      <c r="G78" s="17" t="n">
        <f aca="false">ROUND(ROUND(F78*100,0)/10,0)/100</f>
        <v>335</v>
      </c>
      <c r="H78" s="17" t="n">
        <f aca="false">F78+G78</f>
        <v>3685</v>
      </c>
      <c r="I78" s="22" t="s">
        <v>725</v>
      </c>
    </row>
    <row r="79" customFormat="false" ht="15" hidden="false" customHeight="false" outlineLevel="0" collapsed="false">
      <c r="A79" s="22" t="s">
        <v>833</v>
      </c>
      <c r="B79" s="21" t="n">
        <v>1038</v>
      </c>
      <c r="C79" s="22" t="s">
        <v>134</v>
      </c>
      <c r="D79" s="22" t="s">
        <v>802</v>
      </c>
      <c r="E79" s="23" t="n">
        <v>46094</v>
      </c>
      <c r="F79" s="17" t="n">
        <v>1500</v>
      </c>
      <c r="G79" s="17" t="n">
        <f aca="false">ROUND(ROUND(F79*100,0)/10,0)/100</f>
        <v>150</v>
      </c>
      <c r="H79" s="17" t="n">
        <f aca="false">F79+G79</f>
        <v>1650</v>
      </c>
      <c r="I79" s="22" t="s">
        <v>728</v>
      </c>
    </row>
    <row r="80" customFormat="false" ht="15" hidden="false" customHeight="false" outlineLevel="0" collapsed="false">
      <c r="A80" s="22" t="s">
        <v>834</v>
      </c>
      <c r="B80" s="21" t="n">
        <v>1038</v>
      </c>
      <c r="C80" s="22" t="s">
        <v>134</v>
      </c>
      <c r="D80" s="22" t="s">
        <v>744</v>
      </c>
      <c r="E80" s="23" t="n">
        <v>46114</v>
      </c>
      <c r="F80" s="17" t="n">
        <v>2450</v>
      </c>
      <c r="G80" s="17" t="n">
        <f aca="false">ROUND(ROUND(F80*100,0)/10,0)/100</f>
        <v>245</v>
      </c>
      <c r="H80" s="17" t="n">
        <f aca="false">F80+G80</f>
        <v>2695</v>
      </c>
      <c r="I80" s="22" t="s">
        <v>725</v>
      </c>
    </row>
    <row r="81" customFormat="false" ht="15" hidden="false" customHeight="false" outlineLevel="0" collapsed="false">
      <c r="A81" s="22" t="s">
        <v>835</v>
      </c>
      <c r="B81" s="21" t="n">
        <v>1039</v>
      </c>
      <c r="C81" s="22" t="s">
        <v>135</v>
      </c>
      <c r="D81" s="22" t="s">
        <v>736</v>
      </c>
      <c r="E81" s="23" t="n">
        <v>46126</v>
      </c>
      <c r="F81" s="17" t="n">
        <v>2100</v>
      </c>
      <c r="G81" s="17" t="n">
        <f aca="false">ROUND(ROUND(F81*100,0)/10,0)/100</f>
        <v>210</v>
      </c>
      <c r="H81" s="17" t="n">
        <f aca="false">F81+G81</f>
        <v>2310</v>
      </c>
      <c r="I81" s="22" t="s">
        <v>725</v>
      </c>
    </row>
    <row r="82" customFormat="false" ht="15" hidden="false" customHeight="false" outlineLevel="0" collapsed="false">
      <c r="A82" s="22" t="s">
        <v>836</v>
      </c>
      <c r="B82" s="21" t="n">
        <v>1039</v>
      </c>
      <c r="C82" s="22" t="s">
        <v>135</v>
      </c>
      <c r="D82" s="22" t="s">
        <v>740</v>
      </c>
      <c r="E82" s="23" t="n">
        <v>46149</v>
      </c>
      <c r="F82" s="17" t="n">
        <v>3900</v>
      </c>
      <c r="G82" s="17" t="n">
        <f aca="false">ROUND(ROUND(F82*100,0)/10,0)/100</f>
        <v>390</v>
      </c>
      <c r="H82" s="17" t="n">
        <f aca="false">F82+G82</f>
        <v>4290</v>
      </c>
      <c r="I82" s="22" t="s">
        <v>725</v>
      </c>
    </row>
    <row r="83" customFormat="false" ht="15" hidden="false" customHeight="false" outlineLevel="0" collapsed="false">
      <c r="A83" s="22" t="s">
        <v>837</v>
      </c>
      <c r="B83" s="21" t="n">
        <v>1040</v>
      </c>
      <c r="C83" s="22" t="s">
        <v>136</v>
      </c>
      <c r="D83" s="22" t="s">
        <v>793</v>
      </c>
      <c r="E83" s="23" t="n">
        <v>46175</v>
      </c>
      <c r="F83" s="17" t="n">
        <v>1750</v>
      </c>
      <c r="G83" s="17" t="n">
        <f aca="false">ROUND(ROUND(F83*100,0)/10,0)/100</f>
        <v>175</v>
      </c>
      <c r="H83" s="17" t="n">
        <f aca="false">F83+G83</f>
        <v>1925</v>
      </c>
      <c r="I83" s="22" t="s">
        <v>725</v>
      </c>
    </row>
    <row r="84" customFormat="false" ht="15" hidden="false" customHeight="false" outlineLevel="0" collapsed="false">
      <c r="A84" s="22" t="s">
        <v>838</v>
      </c>
      <c r="B84" s="21" t="n">
        <v>1041</v>
      </c>
      <c r="C84" s="22" t="s">
        <v>137</v>
      </c>
      <c r="D84" s="22" t="s">
        <v>736</v>
      </c>
      <c r="E84" s="23" t="n">
        <v>46101</v>
      </c>
      <c r="F84" s="17" t="n">
        <v>1850</v>
      </c>
      <c r="G84" s="17" t="n">
        <f aca="false">ROUND(ROUND(F84*100,0)/10,0)/100</f>
        <v>185</v>
      </c>
      <c r="H84" s="17" t="n">
        <f aca="false">F84+G84</f>
        <v>2035</v>
      </c>
      <c r="I84" s="22" t="s">
        <v>728</v>
      </c>
    </row>
    <row r="85" customFormat="false" ht="15" hidden="false" customHeight="false" outlineLevel="0" collapsed="false">
      <c r="A85" s="22" t="s">
        <v>839</v>
      </c>
      <c r="B85" s="21" t="n">
        <v>1042</v>
      </c>
      <c r="C85" s="22" t="s">
        <v>138</v>
      </c>
      <c r="D85" s="22" t="s">
        <v>742</v>
      </c>
      <c r="E85" s="23" t="n">
        <v>46088</v>
      </c>
      <c r="F85" s="17" t="n">
        <v>800</v>
      </c>
      <c r="G85" s="17" t="n">
        <f aca="false">ROUND(ROUND(F85*100,0)/10,0)/100</f>
        <v>80</v>
      </c>
      <c r="H85" s="17" t="n">
        <f aca="false">F85+G85</f>
        <v>880</v>
      </c>
      <c r="I85" s="22" t="s">
        <v>728</v>
      </c>
    </row>
    <row r="86" customFormat="false" ht="15" hidden="false" customHeight="false" outlineLevel="0" collapsed="false">
      <c r="A86" s="22" t="s">
        <v>840</v>
      </c>
      <c r="B86" s="21" t="n">
        <v>1043</v>
      </c>
      <c r="C86" s="22" t="s">
        <v>139</v>
      </c>
      <c r="D86" s="22" t="s">
        <v>799</v>
      </c>
      <c r="E86" s="23" t="n">
        <v>46093</v>
      </c>
      <c r="F86" s="17" t="n">
        <v>600</v>
      </c>
      <c r="G86" s="17" t="n">
        <f aca="false">ROUND(ROUND(F86*100,0)/10,0)/100</f>
        <v>60</v>
      </c>
      <c r="H86" s="17" t="n">
        <f aca="false">F86+G86</f>
        <v>660</v>
      </c>
      <c r="I86" s="22" t="s">
        <v>725</v>
      </c>
    </row>
    <row r="87" customFormat="false" ht="15" hidden="false" customHeight="false" outlineLevel="0" collapsed="false">
      <c r="A87" s="22" t="s">
        <v>841</v>
      </c>
      <c r="B87" s="21" t="n">
        <v>1043</v>
      </c>
      <c r="C87" s="22" t="s">
        <v>139</v>
      </c>
      <c r="D87" s="22" t="s">
        <v>744</v>
      </c>
      <c r="E87" s="23" t="n">
        <v>46097</v>
      </c>
      <c r="F87" s="17" t="n">
        <v>1600</v>
      </c>
      <c r="G87" s="17" t="n">
        <f aca="false">ROUND(ROUND(F87*100,0)/10,0)/100</f>
        <v>160</v>
      </c>
      <c r="H87" s="17" t="n">
        <f aca="false">F87+G87</f>
        <v>1760</v>
      </c>
      <c r="I87" s="22" t="s">
        <v>725</v>
      </c>
    </row>
    <row r="88" customFormat="false" ht="15" hidden="false" customHeight="false" outlineLevel="0" collapsed="false">
      <c r="A88" s="22" t="s">
        <v>842</v>
      </c>
      <c r="B88" s="21" t="n">
        <v>1044</v>
      </c>
      <c r="C88" s="22" t="s">
        <v>140</v>
      </c>
      <c r="D88" s="22" t="s">
        <v>744</v>
      </c>
      <c r="E88" s="23" t="n">
        <v>46091</v>
      </c>
      <c r="F88" s="17" t="n">
        <v>1800</v>
      </c>
      <c r="G88" s="17" t="n">
        <f aca="false">ROUND(ROUND(F88*100,0)/10,0)/100</f>
        <v>180</v>
      </c>
      <c r="H88" s="17" t="n">
        <f aca="false">F88+G88</f>
        <v>1980</v>
      </c>
      <c r="I88" s="22" t="s">
        <v>725</v>
      </c>
    </row>
    <row r="89" customFormat="false" ht="15" hidden="false" customHeight="false" outlineLevel="0" collapsed="false">
      <c r="A89" s="22" t="s">
        <v>843</v>
      </c>
      <c r="B89" s="21" t="n">
        <v>1044</v>
      </c>
      <c r="C89" s="22" t="s">
        <v>140</v>
      </c>
      <c r="D89" s="22" t="s">
        <v>767</v>
      </c>
      <c r="E89" s="23" t="n">
        <v>46114</v>
      </c>
      <c r="F89" s="17" t="n">
        <v>650</v>
      </c>
      <c r="G89" s="17" t="n">
        <f aca="false">ROUND(ROUND(F89*100,0)/10,0)/100</f>
        <v>65</v>
      </c>
      <c r="H89" s="17" t="n">
        <f aca="false">F89+G89</f>
        <v>715</v>
      </c>
      <c r="I89" s="22" t="s">
        <v>728</v>
      </c>
    </row>
    <row r="90" customFormat="false" ht="15" hidden="false" customHeight="false" outlineLevel="0" collapsed="false">
      <c r="A90" s="22" t="s">
        <v>844</v>
      </c>
      <c r="B90" s="21" t="n">
        <v>1045</v>
      </c>
      <c r="C90" s="22" t="s">
        <v>141</v>
      </c>
      <c r="D90" s="22" t="s">
        <v>799</v>
      </c>
      <c r="E90" s="23" t="n">
        <v>46092</v>
      </c>
      <c r="F90" s="17" t="n">
        <v>1100</v>
      </c>
      <c r="G90" s="17" t="n">
        <f aca="false">ROUND(ROUND(F90*100,0)/10,0)/100</f>
        <v>110</v>
      </c>
      <c r="H90" s="17" t="n">
        <f aca="false">F90+G90</f>
        <v>1210</v>
      </c>
      <c r="I90" s="22" t="s">
        <v>725</v>
      </c>
    </row>
    <row r="91" customFormat="false" ht="15" hidden="false" customHeight="false" outlineLevel="0" collapsed="false">
      <c r="A91" s="22" t="s">
        <v>845</v>
      </c>
      <c r="B91" s="21" t="n">
        <v>1045</v>
      </c>
      <c r="C91" s="22" t="s">
        <v>141</v>
      </c>
      <c r="D91" s="22" t="s">
        <v>767</v>
      </c>
      <c r="E91" s="23" t="n">
        <v>46098</v>
      </c>
      <c r="F91" s="17" t="n">
        <v>1000</v>
      </c>
      <c r="G91" s="17" t="n">
        <f aca="false">ROUND(ROUND(F91*100,0)/10,0)/100</f>
        <v>100</v>
      </c>
      <c r="H91" s="17" t="n">
        <f aca="false">F91+G91</f>
        <v>1100</v>
      </c>
      <c r="I91" s="22" t="s">
        <v>725</v>
      </c>
    </row>
    <row r="92" customFormat="false" ht="15" hidden="false" customHeight="false" outlineLevel="0" collapsed="false">
      <c r="A92" s="22" t="s">
        <v>846</v>
      </c>
      <c r="B92" s="21" t="n">
        <v>1047</v>
      </c>
      <c r="C92" s="22" t="s">
        <v>143</v>
      </c>
      <c r="D92" s="22" t="s">
        <v>732</v>
      </c>
      <c r="E92" s="23" t="n">
        <v>46092</v>
      </c>
      <c r="F92" s="17" t="n">
        <v>8750</v>
      </c>
      <c r="G92" s="17" t="n">
        <f aca="false">ROUND(ROUND(F92*100,0)/10,0)/100</f>
        <v>875</v>
      </c>
      <c r="H92" s="17" t="n">
        <f aca="false">F92+G92</f>
        <v>9625</v>
      </c>
      <c r="I92" s="22" t="s">
        <v>725</v>
      </c>
    </row>
    <row r="93" customFormat="false" ht="15" hidden="false" customHeight="false" outlineLevel="0" collapsed="false">
      <c r="A93" s="22" t="s">
        <v>847</v>
      </c>
      <c r="B93" s="21" t="n">
        <v>1047</v>
      </c>
      <c r="C93" s="22" t="s">
        <v>143</v>
      </c>
      <c r="D93" s="22" t="s">
        <v>727</v>
      </c>
      <c r="E93" s="23" t="n">
        <v>46125</v>
      </c>
      <c r="F93" s="17" t="n">
        <v>18250</v>
      </c>
      <c r="G93" s="17" t="n">
        <f aca="false">ROUND(ROUND(F93*100,0)/10,0)/100</f>
        <v>1825</v>
      </c>
      <c r="H93" s="17" t="n">
        <f aca="false">F93+G93</f>
        <v>20075</v>
      </c>
      <c r="I93" s="22" t="s">
        <v>725</v>
      </c>
    </row>
    <row r="94" customFormat="false" ht="15" hidden="false" customHeight="false" outlineLevel="0" collapsed="false">
      <c r="A94" s="22" t="s">
        <v>848</v>
      </c>
      <c r="B94" s="21" t="n">
        <v>1047</v>
      </c>
      <c r="C94" s="22" t="s">
        <v>143</v>
      </c>
      <c r="D94" s="22" t="s">
        <v>734</v>
      </c>
      <c r="E94" s="23" t="n">
        <v>46136</v>
      </c>
      <c r="F94" s="17" t="n">
        <v>18300</v>
      </c>
      <c r="G94" s="17" t="n">
        <f aca="false">ROUND(ROUND(F94*100,0)/10,0)/100</f>
        <v>1830</v>
      </c>
      <c r="H94" s="17" t="n">
        <f aca="false">F94+G94</f>
        <v>20130</v>
      </c>
      <c r="I94" s="22" t="s">
        <v>725</v>
      </c>
    </row>
    <row r="95" customFormat="false" ht="15" hidden="false" customHeight="false" outlineLevel="0" collapsed="false">
      <c r="A95" s="22" t="s">
        <v>849</v>
      </c>
      <c r="B95" s="21" t="n">
        <v>1047</v>
      </c>
      <c r="C95" s="22" t="s">
        <v>143</v>
      </c>
      <c r="D95" s="22" t="s">
        <v>730</v>
      </c>
      <c r="E95" s="23" t="n">
        <v>46147</v>
      </c>
      <c r="F95" s="17" t="n">
        <v>17850</v>
      </c>
      <c r="G95" s="17" t="n">
        <f aca="false">ROUND(ROUND(F95*100,0)/10,0)/100</f>
        <v>1785</v>
      </c>
      <c r="H95" s="17" t="n">
        <f aca="false">F95+G95</f>
        <v>19635</v>
      </c>
      <c r="I95" s="22" t="s">
        <v>725</v>
      </c>
    </row>
    <row r="96" customFormat="false" ht="15" hidden="false" customHeight="false" outlineLevel="0" collapsed="false">
      <c r="A96" s="22" t="s">
        <v>850</v>
      </c>
      <c r="B96" s="21" t="n">
        <v>1047</v>
      </c>
      <c r="C96" s="22" t="s">
        <v>143</v>
      </c>
      <c r="D96" s="22" t="s">
        <v>851</v>
      </c>
      <c r="E96" s="23" t="n">
        <v>46174</v>
      </c>
      <c r="F96" s="17" t="n">
        <v>5750</v>
      </c>
      <c r="G96" s="17" t="n">
        <f aca="false">ROUND(ROUND(F96*100,0)/10,0)/100</f>
        <v>575</v>
      </c>
      <c r="H96" s="17" t="n">
        <f aca="false">F96+G96</f>
        <v>6325</v>
      </c>
      <c r="I96" s="22" t="s">
        <v>725</v>
      </c>
    </row>
    <row r="97" customFormat="false" ht="15" hidden="false" customHeight="false" outlineLevel="0" collapsed="false">
      <c r="A97" s="22" t="s">
        <v>852</v>
      </c>
      <c r="B97" s="21" t="n">
        <v>1047</v>
      </c>
      <c r="C97" s="22" t="s">
        <v>143</v>
      </c>
      <c r="D97" s="22" t="s">
        <v>724</v>
      </c>
      <c r="E97" s="23" t="n">
        <v>46218</v>
      </c>
      <c r="F97" s="17" t="n">
        <v>9650</v>
      </c>
      <c r="G97" s="17" t="n">
        <f aca="false">ROUND(ROUND(F97*100,0)/10,0)/100</f>
        <v>965</v>
      </c>
      <c r="H97" s="17" t="n">
        <f aca="false">F97+G97</f>
        <v>10615</v>
      </c>
      <c r="I97" s="22" t="s">
        <v>728</v>
      </c>
    </row>
    <row r="98" customFormat="false" ht="15" hidden="false" customHeight="false" outlineLevel="0" collapsed="false">
      <c r="A98" s="22" t="s">
        <v>853</v>
      </c>
      <c r="B98" s="21" t="n">
        <v>1047</v>
      </c>
      <c r="C98" s="22" t="s">
        <v>143</v>
      </c>
      <c r="D98" s="22" t="s">
        <v>854</v>
      </c>
      <c r="E98" s="23" t="n">
        <v>46281</v>
      </c>
      <c r="F98" s="17" t="n">
        <v>17200</v>
      </c>
      <c r="G98" s="17" t="n">
        <f aca="false">ROUND(ROUND(F98*100,0)/10,0)/100</f>
        <v>1720</v>
      </c>
      <c r="H98" s="17" t="n">
        <f aca="false">F98+G98</f>
        <v>18920</v>
      </c>
      <c r="I98" s="22" t="s">
        <v>725</v>
      </c>
    </row>
    <row r="99" customFormat="false" ht="15" hidden="false" customHeight="false" outlineLevel="0" collapsed="false">
      <c r="A99" s="22" t="s">
        <v>855</v>
      </c>
      <c r="B99" s="21" t="n">
        <v>1048</v>
      </c>
      <c r="C99" s="22" t="s">
        <v>145</v>
      </c>
      <c r="D99" s="22" t="s">
        <v>819</v>
      </c>
      <c r="E99" s="23" t="n">
        <v>46110</v>
      </c>
      <c r="F99" s="17" t="n">
        <v>600</v>
      </c>
      <c r="G99" s="17" t="n">
        <f aca="false">ROUND(ROUND(F99*100,0)/10,0)/100</f>
        <v>60</v>
      </c>
      <c r="H99" s="17" t="n">
        <f aca="false">F99+G99</f>
        <v>660</v>
      </c>
      <c r="I99" s="22" t="s">
        <v>725</v>
      </c>
    </row>
    <row r="100" customFormat="false" ht="15" hidden="false" customHeight="false" outlineLevel="0" collapsed="false">
      <c r="A100" s="22" t="s">
        <v>856</v>
      </c>
      <c r="B100" s="21" t="n">
        <v>1048</v>
      </c>
      <c r="C100" s="22" t="s">
        <v>145</v>
      </c>
      <c r="D100" s="22" t="s">
        <v>740</v>
      </c>
      <c r="E100" s="23" t="n">
        <v>46117</v>
      </c>
      <c r="F100" s="17" t="n">
        <v>850</v>
      </c>
      <c r="G100" s="17" t="n">
        <f aca="false">ROUND(ROUND(F100*100,0)/10,0)/100</f>
        <v>85</v>
      </c>
      <c r="H100" s="17" t="n">
        <f aca="false">F100+G100</f>
        <v>935</v>
      </c>
      <c r="I100" s="22" t="s">
        <v>725</v>
      </c>
    </row>
    <row r="101" customFormat="false" ht="15" hidden="false" customHeight="false" outlineLevel="0" collapsed="false">
      <c r="A101" s="22" t="s">
        <v>857</v>
      </c>
      <c r="B101" s="21" t="n">
        <v>1048</v>
      </c>
      <c r="C101" s="22" t="s">
        <v>145</v>
      </c>
      <c r="D101" s="22" t="s">
        <v>736</v>
      </c>
      <c r="E101" s="23" t="n">
        <v>46120</v>
      </c>
      <c r="F101" s="17" t="n">
        <v>1200</v>
      </c>
      <c r="G101" s="17" t="n">
        <f aca="false">ROUND(ROUND(F101*100,0)/10,0)/100</f>
        <v>120</v>
      </c>
      <c r="H101" s="17" t="n">
        <f aca="false">F101+G101</f>
        <v>1320</v>
      </c>
      <c r="I101" s="22" t="s">
        <v>725</v>
      </c>
    </row>
    <row r="102" customFormat="false" ht="15" hidden="false" customHeight="false" outlineLevel="0" collapsed="false">
      <c r="A102" s="22" t="s">
        <v>858</v>
      </c>
      <c r="B102" s="21" t="n">
        <v>1048</v>
      </c>
      <c r="C102" s="22" t="s">
        <v>145</v>
      </c>
      <c r="D102" s="22" t="s">
        <v>738</v>
      </c>
      <c r="E102" s="23" t="n">
        <v>46130</v>
      </c>
      <c r="F102" s="17" t="n">
        <v>1850</v>
      </c>
      <c r="G102" s="17" t="n">
        <f aca="false">ROUND(ROUND(F102*100,0)/10,0)/100</f>
        <v>185</v>
      </c>
      <c r="H102" s="17" t="n">
        <f aca="false">F102+G102</f>
        <v>2035</v>
      </c>
      <c r="I102" s="22" t="s">
        <v>725</v>
      </c>
    </row>
    <row r="103" customFormat="false" ht="15" hidden="false" customHeight="false" outlineLevel="0" collapsed="false">
      <c r="A103" s="22" t="s">
        <v>859</v>
      </c>
      <c r="B103" s="21" t="n">
        <v>1049</v>
      </c>
      <c r="C103" s="22" t="s">
        <v>146</v>
      </c>
      <c r="D103" s="22" t="s">
        <v>793</v>
      </c>
      <c r="E103" s="23" t="n">
        <v>46120</v>
      </c>
      <c r="F103" s="17" t="n">
        <v>11750</v>
      </c>
      <c r="G103" s="17" t="n">
        <f aca="false">ROUND(ROUND(F103*100,0)/10,0)/100</f>
        <v>1175</v>
      </c>
      <c r="H103" s="17" t="n">
        <f aca="false">F103+G103</f>
        <v>12925</v>
      </c>
      <c r="I103" s="22" t="s">
        <v>725</v>
      </c>
    </row>
    <row r="104" customFormat="false" ht="15" hidden="false" customHeight="false" outlineLevel="0" collapsed="false">
      <c r="A104" s="22" t="s">
        <v>860</v>
      </c>
      <c r="B104" s="21" t="n">
        <v>1049</v>
      </c>
      <c r="C104" s="22" t="s">
        <v>146</v>
      </c>
      <c r="D104" s="22" t="s">
        <v>795</v>
      </c>
      <c r="E104" s="23" t="n">
        <v>46125</v>
      </c>
      <c r="F104" s="17" t="n">
        <v>6300</v>
      </c>
      <c r="G104" s="17" t="n">
        <f aca="false">ROUND(ROUND(F104*100,0)/10,0)/100</f>
        <v>630</v>
      </c>
      <c r="H104" s="17" t="n">
        <f aca="false">F104+G104</f>
        <v>6930</v>
      </c>
      <c r="I104" s="22" t="s">
        <v>725</v>
      </c>
    </row>
    <row r="105" customFormat="false" ht="15" hidden="false" customHeight="false" outlineLevel="0" collapsed="false">
      <c r="A105" s="22" t="s">
        <v>861</v>
      </c>
      <c r="B105" s="21" t="n">
        <v>1049</v>
      </c>
      <c r="C105" s="22" t="s">
        <v>146</v>
      </c>
      <c r="D105" s="22" t="s">
        <v>797</v>
      </c>
      <c r="E105" s="23" t="n">
        <v>46128</v>
      </c>
      <c r="F105" s="17" t="n">
        <v>8350</v>
      </c>
      <c r="G105" s="17" t="n">
        <f aca="false">ROUND(ROUND(F105*100,0)/10,0)/100</f>
        <v>835</v>
      </c>
      <c r="H105" s="17" t="n">
        <f aca="false">F105+G105</f>
        <v>9185</v>
      </c>
      <c r="I105" s="22" t="s">
        <v>725</v>
      </c>
    </row>
    <row r="106" customFormat="false" ht="15" hidden="false" customHeight="false" outlineLevel="0" collapsed="false">
      <c r="A106" s="22" t="s">
        <v>862</v>
      </c>
      <c r="B106" s="21" t="n">
        <v>1049</v>
      </c>
      <c r="C106" s="22" t="s">
        <v>146</v>
      </c>
      <c r="D106" s="22" t="s">
        <v>863</v>
      </c>
      <c r="E106" s="23" t="n">
        <v>46169</v>
      </c>
      <c r="F106" s="17" t="n">
        <v>5200</v>
      </c>
      <c r="G106" s="17" t="n">
        <f aca="false">ROUND(ROUND(F106*100,0)/10,0)/100</f>
        <v>520</v>
      </c>
      <c r="H106" s="17" t="n">
        <f aca="false">F106+G106</f>
        <v>5720</v>
      </c>
      <c r="I106" s="22" t="s">
        <v>728</v>
      </c>
    </row>
    <row r="107" customFormat="false" ht="15" hidden="false" customHeight="false" outlineLevel="0" collapsed="false">
      <c r="A107" s="22" t="s">
        <v>864</v>
      </c>
      <c r="B107" s="21" t="n">
        <v>1049</v>
      </c>
      <c r="C107" s="22" t="s">
        <v>146</v>
      </c>
      <c r="D107" s="22" t="s">
        <v>791</v>
      </c>
      <c r="E107" s="23" t="n">
        <v>46265</v>
      </c>
      <c r="F107" s="17" t="n">
        <v>9900</v>
      </c>
      <c r="G107" s="17" t="n">
        <f aca="false">ROUND(ROUND(F107*100,0)/10,0)/100</f>
        <v>990</v>
      </c>
      <c r="H107" s="17" t="n">
        <f aca="false">F107+G107</f>
        <v>10890</v>
      </c>
      <c r="I107" s="22" t="s">
        <v>725</v>
      </c>
    </row>
    <row r="108" customFormat="false" ht="15" hidden="false" customHeight="false" outlineLevel="0" collapsed="false">
      <c r="A108" s="22" t="s">
        <v>865</v>
      </c>
      <c r="B108" s="21" t="n">
        <v>1051</v>
      </c>
      <c r="C108" s="22" t="s">
        <v>148</v>
      </c>
      <c r="D108" s="22" t="s">
        <v>744</v>
      </c>
      <c r="E108" s="23" t="n">
        <v>46129</v>
      </c>
      <c r="F108" s="17" t="n">
        <v>1050</v>
      </c>
      <c r="G108" s="17" t="n">
        <f aca="false">ROUND(ROUND(F108*100,0)/10,0)/100</f>
        <v>105</v>
      </c>
      <c r="H108" s="17" t="n">
        <f aca="false">F108+G108</f>
        <v>1155</v>
      </c>
      <c r="I108" s="22" t="s">
        <v>728</v>
      </c>
    </row>
    <row r="109" customFormat="false" ht="15" hidden="false" customHeight="false" outlineLevel="0" collapsed="false">
      <c r="A109" s="22" t="s">
        <v>866</v>
      </c>
      <c r="B109" s="21" t="n">
        <v>1051</v>
      </c>
      <c r="C109" s="22" t="s">
        <v>148</v>
      </c>
      <c r="D109" s="22" t="s">
        <v>799</v>
      </c>
      <c r="E109" s="23" t="n">
        <v>46134</v>
      </c>
      <c r="F109" s="17" t="n">
        <v>2200</v>
      </c>
      <c r="G109" s="17" t="n">
        <f aca="false">ROUND(ROUND(F109*100,0)/10,0)/100</f>
        <v>220</v>
      </c>
      <c r="H109" s="17" t="n">
        <f aca="false">F109+G109</f>
        <v>2420</v>
      </c>
      <c r="I109" s="22" t="s">
        <v>725</v>
      </c>
    </row>
    <row r="110" customFormat="false" ht="15" hidden="false" customHeight="false" outlineLevel="0" collapsed="false">
      <c r="A110" s="22" t="s">
        <v>867</v>
      </c>
      <c r="B110" s="21" t="n">
        <v>1051</v>
      </c>
      <c r="C110" s="22" t="s">
        <v>148</v>
      </c>
      <c r="D110" s="22" t="s">
        <v>802</v>
      </c>
      <c r="E110" s="23" t="n">
        <v>46146</v>
      </c>
      <c r="F110" s="17" t="n">
        <v>1100</v>
      </c>
      <c r="G110" s="17" t="n">
        <f aca="false">ROUND(ROUND(F110*100,0)/10,0)/100</f>
        <v>110</v>
      </c>
      <c r="H110" s="17" t="n">
        <f aca="false">F110+G110</f>
        <v>1210</v>
      </c>
      <c r="I110" s="22" t="s">
        <v>728</v>
      </c>
    </row>
    <row r="111" customFormat="false" ht="15" hidden="false" customHeight="false" outlineLevel="0" collapsed="false">
      <c r="A111" s="22" t="s">
        <v>868</v>
      </c>
      <c r="B111" s="21" t="n">
        <v>1052</v>
      </c>
      <c r="C111" s="22" t="s">
        <v>149</v>
      </c>
      <c r="D111" s="22" t="s">
        <v>819</v>
      </c>
      <c r="E111" s="23" t="n">
        <v>46145</v>
      </c>
      <c r="F111" s="17" t="n">
        <v>700</v>
      </c>
      <c r="G111" s="17" t="n">
        <f aca="false">ROUND(ROUND(F111*100,0)/10,0)/100</f>
        <v>70</v>
      </c>
      <c r="H111" s="17" t="n">
        <f aca="false">F111+G111</f>
        <v>770</v>
      </c>
      <c r="I111" s="22" t="s">
        <v>725</v>
      </c>
    </row>
    <row r="112" customFormat="false" ht="15" hidden="false" customHeight="false" outlineLevel="0" collapsed="false">
      <c r="A112" s="22" t="s">
        <v>869</v>
      </c>
      <c r="B112" s="21" t="n">
        <v>1052</v>
      </c>
      <c r="C112" s="22" t="s">
        <v>149</v>
      </c>
      <c r="D112" s="22" t="s">
        <v>738</v>
      </c>
      <c r="E112" s="23" t="n">
        <v>46176</v>
      </c>
      <c r="F112" s="17" t="n">
        <v>4950</v>
      </c>
      <c r="G112" s="17" t="n">
        <f aca="false">ROUND(ROUND(F112*100,0)/10,0)/100</f>
        <v>495</v>
      </c>
      <c r="H112" s="17" t="n">
        <f aca="false">F112+G112</f>
        <v>5445</v>
      </c>
      <c r="I112" s="22" t="s">
        <v>728</v>
      </c>
    </row>
    <row r="113" customFormat="false" ht="15" hidden="false" customHeight="false" outlineLevel="0" collapsed="false">
      <c r="A113" s="22" t="s">
        <v>870</v>
      </c>
      <c r="B113" s="21" t="n">
        <v>1055</v>
      </c>
      <c r="C113" s="22" t="s">
        <v>152</v>
      </c>
      <c r="D113" s="22" t="s">
        <v>765</v>
      </c>
      <c r="E113" s="23" t="n">
        <v>46153</v>
      </c>
      <c r="F113" s="17" t="n">
        <v>600</v>
      </c>
      <c r="G113" s="17" t="n">
        <f aca="false">ROUND(ROUND(F113*100,0)/10,0)/100</f>
        <v>60</v>
      </c>
      <c r="H113" s="17" t="n">
        <f aca="false">F113+G113</f>
        <v>660</v>
      </c>
      <c r="I113" s="22" t="s">
        <v>725</v>
      </c>
    </row>
    <row r="114" customFormat="false" ht="15" hidden="false" customHeight="false" outlineLevel="0" collapsed="false">
      <c r="A114" s="22" t="s">
        <v>871</v>
      </c>
      <c r="B114" s="21" t="n">
        <v>1057</v>
      </c>
      <c r="C114" s="22" t="s">
        <v>154</v>
      </c>
      <c r="D114" s="22" t="s">
        <v>791</v>
      </c>
      <c r="E114" s="23" t="n">
        <v>46136</v>
      </c>
      <c r="F114" s="17" t="n">
        <v>8250</v>
      </c>
      <c r="G114" s="17" t="n">
        <f aca="false">ROUND(ROUND(F114*100,0)/10,0)/100</f>
        <v>825</v>
      </c>
      <c r="H114" s="17" t="n">
        <f aca="false">F114+G114</f>
        <v>9075</v>
      </c>
      <c r="I114" s="22" t="s">
        <v>728</v>
      </c>
    </row>
    <row r="115" customFormat="false" ht="15" hidden="false" customHeight="false" outlineLevel="0" collapsed="false">
      <c r="A115" s="22" t="s">
        <v>872</v>
      </c>
      <c r="B115" s="21" t="n">
        <v>1057</v>
      </c>
      <c r="C115" s="22" t="s">
        <v>154</v>
      </c>
      <c r="D115" s="22" t="s">
        <v>795</v>
      </c>
      <c r="E115" s="23" t="n">
        <v>46166</v>
      </c>
      <c r="F115" s="17" t="n">
        <v>10550</v>
      </c>
      <c r="G115" s="17" t="n">
        <f aca="false">ROUND(ROUND(F115*100,0)/10,0)/100</f>
        <v>1055</v>
      </c>
      <c r="H115" s="17" t="n">
        <f aca="false">F115+G115</f>
        <v>11605</v>
      </c>
      <c r="I115" s="22" t="s">
        <v>725</v>
      </c>
    </row>
    <row r="116" customFormat="false" ht="15" hidden="false" customHeight="false" outlineLevel="0" collapsed="false">
      <c r="A116" s="22" t="s">
        <v>873</v>
      </c>
      <c r="B116" s="21" t="n">
        <v>1057</v>
      </c>
      <c r="C116" s="22" t="s">
        <v>154</v>
      </c>
      <c r="D116" s="22" t="s">
        <v>797</v>
      </c>
      <c r="E116" s="23" t="n">
        <v>46167</v>
      </c>
      <c r="F116" s="17" t="n">
        <v>3650</v>
      </c>
      <c r="G116" s="17" t="n">
        <f aca="false">ROUND(ROUND(F116*100,0)/10,0)/100</f>
        <v>365</v>
      </c>
      <c r="H116" s="17" t="n">
        <f aca="false">F116+G116</f>
        <v>4015</v>
      </c>
      <c r="I116" s="22" t="s">
        <v>728</v>
      </c>
    </row>
    <row r="117" customFormat="false" ht="15" hidden="false" customHeight="false" outlineLevel="0" collapsed="false">
      <c r="A117" s="22" t="s">
        <v>874</v>
      </c>
      <c r="B117" s="21" t="n">
        <v>1057</v>
      </c>
      <c r="C117" s="22" t="s">
        <v>154</v>
      </c>
      <c r="D117" s="22" t="s">
        <v>863</v>
      </c>
      <c r="E117" s="23" t="n">
        <v>46191</v>
      </c>
      <c r="F117" s="17" t="n">
        <v>1650</v>
      </c>
      <c r="G117" s="17" t="n">
        <f aca="false">ROUND(ROUND(F117*100,0)/10,0)/100</f>
        <v>165</v>
      </c>
      <c r="H117" s="17" t="n">
        <f aca="false">F117+G117</f>
        <v>1815</v>
      </c>
      <c r="I117" s="22" t="s">
        <v>728</v>
      </c>
    </row>
    <row r="118" customFormat="false" ht="15" hidden="false" customHeight="false" outlineLevel="0" collapsed="false">
      <c r="A118" s="22" t="s">
        <v>875</v>
      </c>
      <c r="B118" s="21" t="n">
        <v>1057</v>
      </c>
      <c r="C118" s="22" t="s">
        <v>154</v>
      </c>
      <c r="D118" s="22" t="s">
        <v>793</v>
      </c>
      <c r="E118" s="23" t="n">
        <v>46238</v>
      </c>
      <c r="F118" s="17" t="n">
        <v>7600</v>
      </c>
      <c r="G118" s="17" t="n">
        <f aca="false">ROUND(ROUND(F118*100,0)/10,0)/100</f>
        <v>760</v>
      </c>
      <c r="H118" s="17" t="n">
        <f aca="false">F118+G118</f>
        <v>8360</v>
      </c>
      <c r="I118" s="22" t="s">
        <v>728</v>
      </c>
    </row>
    <row r="119" customFormat="false" ht="15" hidden="false" customHeight="false" outlineLevel="0" collapsed="false">
      <c r="A119" s="22" t="s">
        <v>876</v>
      </c>
      <c r="B119" s="21" t="n">
        <v>1058</v>
      </c>
      <c r="C119" s="22" t="s">
        <v>155</v>
      </c>
      <c r="D119" s="22" t="s">
        <v>738</v>
      </c>
      <c r="E119" s="23" t="n">
        <v>46131</v>
      </c>
      <c r="F119" s="17" t="n">
        <v>600</v>
      </c>
      <c r="G119" s="17" t="n">
        <f aca="false">ROUND(ROUND(F119*100,0)/10,0)/100</f>
        <v>60</v>
      </c>
      <c r="H119" s="17" t="n">
        <f aca="false">F119+G119</f>
        <v>660</v>
      </c>
      <c r="I119" s="22" t="s">
        <v>725</v>
      </c>
    </row>
    <row r="120" customFormat="false" ht="15" hidden="false" customHeight="false" outlineLevel="0" collapsed="false">
      <c r="A120" s="22" t="s">
        <v>877</v>
      </c>
      <c r="B120" s="21" t="n">
        <v>1059</v>
      </c>
      <c r="C120" s="22" t="s">
        <v>156</v>
      </c>
      <c r="D120" s="22" t="s">
        <v>765</v>
      </c>
      <c r="E120" s="23" t="n">
        <v>46126</v>
      </c>
      <c r="F120" s="17" t="n">
        <v>1250</v>
      </c>
      <c r="G120" s="17" t="n">
        <f aca="false">ROUND(ROUND(F120*100,0)/10,0)/100</f>
        <v>125</v>
      </c>
      <c r="H120" s="17" t="n">
        <f aca="false">F120+G120</f>
        <v>1375</v>
      </c>
      <c r="I120" s="22" t="s">
        <v>728</v>
      </c>
    </row>
    <row r="121" customFormat="false" ht="15" hidden="false" customHeight="false" outlineLevel="0" collapsed="false">
      <c r="A121" s="22" t="s">
        <v>878</v>
      </c>
      <c r="B121" s="21" t="n">
        <v>1059</v>
      </c>
      <c r="C121" s="22" t="s">
        <v>156</v>
      </c>
      <c r="D121" s="22" t="s">
        <v>744</v>
      </c>
      <c r="E121" s="23" t="n">
        <v>46139</v>
      </c>
      <c r="F121" s="17" t="n">
        <v>1200</v>
      </c>
      <c r="G121" s="17" t="n">
        <f aca="false">ROUND(ROUND(F121*100,0)/10,0)/100</f>
        <v>120</v>
      </c>
      <c r="H121" s="17" t="n">
        <f aca="false">F121+G121</f>
        <v>1320</v>
      </c>
      <c r="I121" s="22" t="s">
        <v>725</v>
      </c>
    </row>
    <row r="122" customFormat="false" ht="15" hidden="false" customHeight="false" outlineLevel="0" collapsed="false">
      <c r="A122" s="22" t="s">
        <v>879</v>
      </c>
      <c r="B122" s="21" t="n">
        <v>1062</v>
      </c>
      <c r="C122" s="22" t="s">
        <v>159</v>
      </c>
      <c r="D122" s="22" t="s">
        <v>799</v>
      </c>
      <c r="E122" s="23" t="n">
        <v>46172</v>
      </c>
      <c r="F122" s="17" t="n">
        <v>900</v>
      </c>
      <c r="G122" s="17" t="n">
        <f aca="false">ROUND(ROUND(F122*100,0)/10,0)/100</f>
        <v>90</v>
      </c>
      <c r="H122" s="17" t="n">
        <f aca="false">F122+G122</f>
        <v>990</v>
      </c>
      <c r="I122" s="22" t="s">
        <v>725</v>
      </c>
    </row>
    <row r="123" customFormat="false" ht="15" hidden="false" customHeight="false" outlineLevel="0" collapsed="false">
      <c r="A123" s="22" t="s">
        <v>880</v>
      </c>
      <c r="B123" s="21" t="n">
        <v>1063</v>
      </c>
      <c r="C123" s="22" t="s">
        <v>160</v>
      </c>
      <c r="D123" s="22" t="s">
        <v>793</v>
      </c>
      <c r="E123" s="23" t="n">
        <v>46139</v>
      </c>
      <c r="F123" s="17" t="n">
        <v>3450</v>
      </c>
      <c r="G123" s="17" t="n">
        <f aca="false">ROUND(ROUND(F123*100,0)/10,0)/100</f>
        <v>345</v>
      </c>
      <c r="H123" s="17" t="n">
        <f aca="false">F123+G123</f>
        <v>3795</v>
      </c>
      <c r="I123" s="22" t="s">
        <v>725</v>
      </c>
    </row>
    <row r="124" customFormat="false" ht="15" hidden="false" customHeight="false" outlineLevel="0" collapsed="false">
      <c r="A124" s="22" t="s">
        <v>881</v>
      </c>
      <c r="B124" s="21" t="n">
        <v>1063</v>
      </c>
      <c r="C124" s="22" t="s">
        <v>160</v>
      </c>
      <c r="D124" s="22" t="s">
        <v>795</v>
      </c>
      <c r="E124" s="23" t="n">
        <v>46261</v>
      </c>
      <c r="F124" s="17" t="n">
        <v>6550</v>
      </c>
      <c r="G124" s="17" t="n">
        <f aca="false">ROUND(ROUND(F124*100,0)/10,0)/100</f>
        <v>655</v>
      </c>
      <c r="H124" s="17" t="n">
        <f aca="false">F124+G124</f>
        <v>7205</v>
      </c>
      <c r="I124" s="22" t="s">
        <v>725</v>
      </c>
    </row>
    <row r="125" customFormat="false" ht="15" hidden="false" customHeight="false" outlineLevel="0" collapsed="false">
      <c r="A125" s="22" t="s">
        <v>882</v>
      </c>
      <c r="B125" s="21" t="n">
        <v>1063</v>
      </c>
      <c r="C125" s="22" t="s">
        <v>160</v>
      </c>
      <c r="D125" s="22" t="s">
        <v>791</v>
      </c>
      <c r="E125" s="23" t="n">
        <v>46274</v>
      </c>
      <c r="F125" s="17" t="n">
        <v>9800</v>
      </c>
      <c r="G125" s="17" t="n">
        <f aca="false">ROUND(ROUND(F125*100,0)/10,0)/100</f>
        <v>980</v>
      </c>
      <c r="H125" s="17" t="n">
        <f aca="false">F125+G125</f>
        <v>10780</v>
      </c>
      <c r="I125" s="22" t="s">
        <v>725</v>
      </c>
    </row>
    <row r="126" customFormat="false" ht="15" hidden="false" customHeight="false" outlineLevel="0" collapsed="false">
      <c r="A126" s="22" t="s">
        <v>883</v>
      </c>
      <c r="B126" s="21" t="n">
        <v>1063</v>
      </c>
      <c r="C126" s="22" t="s">
        <v>160</v>
      </c>
      <c r="D126" s="22" t="s">
        <v>797</v>
      </c>
      <c r="E126" s="23" t="n">
        <v>46277</v>
      </c>
      <c r="F126" s="17" t="n">
        <v>7600</v>
      </c>
      <c r="G126" s="17" t="n">
        <f aca="false">ROUND(ROUND(F126*100,0)/10,0)/100</f>
        <v>760</v>
      </c>
      <c r="H126" s="17" t="n">
        <f aca="false">F126+G126</f>
        <v>8360</v>
      </c>
      <c r="I126" s="22" t="s">
        <v>725</v>
      </c>
    </row>
    <row r="127" customFormat="false" ht="15" hidden="false" customHeight="false" outlineLevel="0" collapsed="false">
      <c r="A127" s="22" t="s">
        <v>884</v>
      </c>
      <c r="B127" s="21" t="n">
        <v>1064</v>
      </c>
      <c r="C127" s="22" t="s">
        <v>161</v>
      </c>
      <c r="D127" s="22" t="s">
        <v>802</v>
      </c>
      <c r="E127" s="23" t="n">
        <v>46156</v>
      </c>
      <c r="F127" s="17" t="n">
        <v>600</v>
      </c>
      <c r="G127" s="17" t="n">
        <f aca="false">ROUND(ROUND(F127*100,0)/10,0)/100</f>
        <v>60</v>
      </c>
      <c r="H127" s="17" t="n">
        <f aca="false">F127+G127</f>
        <v>660</v>
      </c>
      <c r="I127" s="22" t="s">
        <v>725</v>
      </c>
    </row>
    <row r="128" customFormat="false" ht="15" hidden="false" customHeight="false" outlineLevel="0" collapsed="false">
      <c r="A128" s="22" t="s">
        <v>885</v>
      </c>
      <c r="B128" s="21" t="n">
        <v>1064</v>
      </c>
      <c r="C128" s="22" t="s">
        <v>161</v>
      </c>
      <c r="D128" s="22" t="s">
        <v>799</v>
      </c>
      <c r="E128" s="23" t="n">
        <v>46161</v>
      </c>
      <c r="F128" s="17" t="n">
        <v>650</v>
      </c>
      <c r="G128" s="17" t="n">
        <f aca="false">ROUND(ROUND(F128*100,0)/10,0)/100</f>
        <v>65</v>
      </c>
      <c r="H128" s="17" t="n">
        <f aca="false">F128+G128</f>
        <v>715</v>
      </c>
      <c r="I128" s="22" t="s">
        <v>728</v>
      </c>
    </row>
    <row r="129" customFormat="false" ht="15" hidden="false" customHeight="false" outlineLevel="0" collapsed="false">
      <c r="A129" s="22" t="s">
        <v>886</v>
      </c>
      <c r="B129" s="21" t="n">
        <v>1065</v>
      </c>
      <c r="C129" s="22" t="s">
        <v>162</v>
      </c>
      <c r="D129" s="22" t="s">
        <v>734</v>
      </c>
      <c r="E129" s="23" t="n">
        <v>46157</v>
      </c>
      <c r="F129" s="17" t="n">
        <v>13650</v>
      </c>
      <c r="G129" s="17" t="n">
        <f aca="false">ROUND(ROUND(F129*100,0)/10,0)/100</f>
        <v>1365</v>
      </c>
      <c r="H129" s="17" t="n">
        <f aca="false">F129+G129</f>
        <v>15015</v>
      </c>
      <c r="I129" s="22" t="s">
        <v>725</v>
      </c>
    </row>
    <row r="130" customFormat="false" ht="15" hidden="false" customHeight="false" outlineLevel="0" collapsed="false">
      <c r="A130" s="22" t="s">
        <v>887</v>
      </c>
      <c r="B130" s="21" t="n">
        <v>1065</v>
      </c>
      <c r="C130" s="22" t="s">
        <v>162</v>
      </c>
      <c r="D130" s="22" t="s">
        <v>755</v>
      </c>
      <c r="E130" s="23" t="n">
        <v>46160</v>
      </c>
      <c r="F130" s="17" t="n">
        <v>10700</v>
      </c>
      <c r="G130" s="17" t="n">
        <f aca="false">ROUND(ROUND(F130*100,0)/10,0)/100</f>
        <v>1070</v>
      </c>
      <c r="H130" s="17" t="n">
        <f aca="false">F130+G130</f>
        <v>11770</v>
      </c>
      <c r="I130" s="22" t="s">
        <v>725</v>
      </c>
    </row>
    <row r="131" customFormat="false" ht="15" hidden="false" customHeight="false" outlineLevel="0" collapsed="false">
      <c r="A131" s="22" t="s">
        <v>888</v>
      </c>
      <c r="B131" s="21" t="n">
        <v>1065</v>
      </c>
      <c r="C131" s="22" t="s">
        <v>162</v>
      </c>
      <c r="D131" s="22" t="s">
        <v>759</v>
      </c>
      <c r="E131" s="23" t="n">
        <v>46173</v>
      </c>
      <c r="F131" s="17" t="n">
        <v>8850</v>
      </c>
      <c r="G131" s="17" t="n">
        <f aca="false">ROUND(ROUND(F131*100,0)/10,0)/100</f>
        <v>885</v>
      </c>
      <c r="H131" s="17" t="n">
        <f aca="false">F131+G131</f>
        <v>9735</v>
      </c>
      <c r="I131" s="22" t="s">
        <v>725</v>
      </c>
    </row>
    <row r="132" customFormat="false" ht="15" hidden="false" customHeight="false" outlineLevel="0" collapsed="false">
      <c r="A132" s="22" t="s">
        <v>889</v>
      </c>
      <c r="B132" s="21" t="n">
        <v>1065</v>
      </c>
      <c r="C132" s="22" t="s">
        <v>162</v>
      </c>
      <c r="D132" s="22" t="s">
        <v>763</v>
      </c>
      <c r="E132" s="23" t="n">
        <v>46219</v>
      </c>
      <c r="F132" s="17" t="n">
        <v>12100</v>
      </c>
      <c r="G132" s="17" t="n">
        <f aca="false">ROUND(ROUND(F132*100,0)/10,0)/100</f>
        <v>1210</v>
      </c>
      <c r="H132" s="17" t="n">
        <f aca="false">F132+G132</f>
        <v>13310</v>
      </c>
      <c r="I132" s="22" t="s">
        <v>728</v>
      </c>
    </row>
    <row r="133" customFormat="false" ht="15" hidden="false" customHeight="false" outlineLevel="0" collapsed="false">
      <c r="A133" s="22" t="s">
        <v>890</v>
      </c>
      <c r="B133" s="21" t="n">
        <v>1065</v>
      </c>
      <c r="C133" s="22" t="s">
        <v>162</v>
      </c>
      <c r="D133" s="22" t="s">
        <v>753</v>
      </c>
      <c r="E133" s="23" t="n">
        <v>46232</v>
      </c>
      <c r="F133" s="17" t="n">
        <v>4000</v>
      </c>
      <c r="G133" s="17" t="n">
        <f aca="false">ROUND(ROUND(F133*100,0)/10,0)/100</f>
        <v>400</v>
      </c>
      <c r="H133" s="17" t="n">
        <f aca="false">F133+G133</f>
        <v>4400</v>
      </c>
      <c r="I133" s="22" t="s">
        <v>725</v>
      </c>
    </row>
    <row r="134" customFormat="false" ht="15" hidden="false" customHeight="false" outlineLevel="0" collapsed="false">
      <c r="A134" s="22" t="s">
        <v>891</v>
      </c>
      <c r="B134" s="21" t="n">
        <v>1068</v>
      </c>
      <c r="C134" s="22" t="s">
        <v>165</v>
      </c>
      <c r="D134" s="22" t="s">
        <v>757</v>
      </c>
      <c r="E134" s="23" t="n">
        <v>46195</v>
      </c>
      <c r="F134" s="17" t="n">
        <v>10000</v>
      </c>
      <c r="G134" s="17" t="n">
        <f aca="false">ROUND(ROUND(F134*100,0)/10,0)/100</f>
        <v>1000</v>
      </c>
      <c r="H134" s="17" t="n">
        <f aca="false">F134+G134</f>
        <v>11000</v>
      </c>
      <c r="I134" s="22" t="s">
        <v>728</v>
      </c>
    </row>
    <row r="135" customFormat="false" ht="15" hidden="false" customHeight="false" outlineLevel="0" collapsed="false">
      <c r="A135" s="22" t="s">
        <v>892</v>
      </c>
      <c r="B135" s="21" t="n">
        <v>1068</v>
      </c>
      <c r="C135" s="22" t="s">
        <v>165</v>
      </c>
      <c r="D135" s="22" t="s">
        <v>734</v>
      </c>
      <c r="E135" s="23" t="n">
        <v>46210</v>
      </c>
      <c r="F135" s="17" t="n">
        <v>11050</v>
      </c>
      <c r="G135" s="17" t="n">
        <f aca="false">ROUND(ROUND(F135*100,0)/10,0)/100</f>
        <v>1105</v>
      </c>
      <c r="H135" s="17" t="n">
        <f aca="false">F135+G135</f>
        <v>12155</v>
      </c>
      <c r="I135" s="22" t="s">
        <v>725</v>
      </c>
    </row>
    <row r="136" customFormat="false" ht="15" hidden="false" customHeight="false" outlineLevel="0" collapsed="false">
      <c r="A136" s="22" t="s">
        <v>893</v>
      </c>
      <c r="B136" s="21" t="n">
        <v>1068</v>
      </c>
      <c r="C136" s="22" t="s">
        <v>165</v>
      </c>
      <c r="D136" s="22" t="s">
        <v>763</v>
      </c>
      <c r="E136" s="23" t="n">
        <v>46217</v>
      </c>
      <c r="F136" s="17" t="n">
        <v>12400</v>
      </c>
      <c r="G136" s="17" t="n">
        <f aca="false">ROUND(ROUND(F136*100,0)/10,0)/100</f>
        <v>1240</v>
      </c>
      <c r="H136" s="17" t="n">
        <f aca="false">F136+G136</f>
        <v>13640</v>
      </c>
      <c r="I136" s="22" t="s">
        <v>725</v>
      </c>
    </row>
    <row r="137" customFormat="false" ht="15" hidden="false" customHeight="false" outlineLevel="0" collapsed="false">
      <c r="A137" s="22" t="s">
        <v>894</v>
      </c>
      <c r="B137" s="21" t="n">
        <v>1068</v>
      </c>
      <c r="C137" s="22" t="s">
        <v>165</v>
      </c>
      <c r="D137" s="22" t="s">
        <v>759</v>
      </c>
      <c r="E137" s="23" t="n">
        <v>46261</v>
      </c>
      <c r="F137" s="17" t="n">
        <v>3050</v>
      </c>
      <c r="G137" s="17" t="n">
        <f aca="false">ROUND(ROUND(F137*100,0)/10,0)/100</f>
        <v>305</v>
      </c>
      <c r="H137" s="17" t="n">
        <f aca="false">F137+G137</f>
        <v>3355</v>
      </c>
      <c r="I137" s="22" t="s">
        <v>728</v>
      </c>
    </row>
    <row r="138" customFormat="false" ht="15" hidden="false" customHeight="false" outlineLevel="0" collapsed="false">
      <c r="A138" s="22" t="s">
        <v>895</v>
      </c>
      <c r="B138" s="21" t="n">
        <v>1068</v>
      </c>
      <c r="C138" s="22" t="s">
        <v>165</v>
      </c>
      <c r="D138" s="22" t="s">
        <v>753</v>
      </c>
      <c r="E138" s="23" t="n">
        <v>46289</v>
      </c>
      <c r="F138" s="17" t="n">
        <v>10600</v>
      </c>
      <c r="G138" s="17" t="n">
        <f aca="false">ROUND(ROUND(F138*100,0)/10,0)/100</f>
        <v>1060</v>
      </c>
      <c r="H138" s="17" t="n">
        <f aca="false">F138+G138</f>
        <v>11660</v>
      </c>
      <c r="I138" s="22" t="s">
        <v>725</v>
      </c>
    </row>
    <row r="139" customFormat="false" ht="15" hidden="false" customHeight="false" outlineLevel="0" collapsed="false">
      <c r="A139" s="22" t="s">
        <v>896</v>
      </c>
      <c r="B139" s="21" t="n">
        <v>1070</v>
      </c>
      <c r="C139" s="22" t="s">
        <v>167</v>
      </c>
      <c r="D139" s="22" t="s">
        <v>774</v>
      </c>
      <c r="E139" s="23" t="n">
        <v>46193</v>
      </c>
      <c r="F139" s="17" t="n">
        <v>950</v>
      </c>
      <c r="G139" s="17" t="n">
        <f aca="false">ROUND(ROUND(F139*100,0)/10,0)/100</f>
        <v>95</v>
      </c>
      <c r="H139" s="17" t="n">
        <f aca="false">F139+G139</f>
        <v>1045</v>
      </c>
      <c r="I139" s="22" t="s">
        <v>725</v>
      </c>
    </row>
    <row r="140" customFormat="false" ht="15" hidden="false" customHeight="false" outlineLevel="0" collapsed="false">
      <c r="A140" s="22" t="s">
        <v>897</v>
      </c>
      <c r="B140" s="21" t="n">
        <v>1071</v>
      </c>
      <c r="C140" s="22" t="s">
        <v>168</v>
      </c>
      <c r="D140" s="22" t="s">
        <v>757</v>
      </c>
      <c r="E140" s="23" t="n">
        <v>46210</v>
      </c>
      <c r="F140" s="17" t="n">
        <v>7150</v>
      </c>
      <c r="G140" s="17" t="n">
        <f aca="false">ROUND(ROUND(F140*100,0)/10,0)/100</f>
        <v>715</v>
      </c>
      <c r="H140" s="17" t="n">
        <f aca="false">F140+G140</f>
        <v>7865</v>
      </c>
      <c r="I140" s="22" t="s">
        <v>725</v>
      </c>
    </row>
    <row r="141" customFormat="false" ht="15" hidden="false" customHeight="false" outlineLevel="0" collapsed="false">
      <c r="A141" s="22" t="s">
        <v>898</v>
      </c>
      <c r="B141" s="21" t="n">
        <v>1072</v>
      </c>
      <c r="C141" s="22" t="s">
        <v>169</v>
      </c>
      <c r="D141" s="22" t="s">
        <v>738</v>
      </c>
      <c r="E141" s="23" t="n">
        <v>46215</v>
      </c>
      <c r="F141" s="17" t="n">
        <v>2750</v>
      </c>
      <c r="G141" s="17" t="n">
        <f aca="false">ROUND(ROUND(F141*100,0)/10,0)/100</f>
        <v>275</v>
      </c>
      <c r="H141" s="17" t="n">
        <f aca="false">F141+G141</f>
        <v>3025</v>
      </c>
      <c r="I141" s="22" t="s">
        <v>725</v>
      </c>
    </row>
    <row r="142" customFormat="false" ht="15" hidden="false" customHeight="false" outlineLevel="0" collapsed="false">
      <c r="A142" s="22" t="s">
        <v>899</v>
      </c>
      <c r="B142" s="21" t="n">
        <v>1074</v>
      </c>
      <c r="C142" s="22" t="s">
        <v>171</v>
      </c>
      <c r="D142" s="22" t="s">
        <v>744</v>
      </c>
      <c r="E142" s="23" t="n">
        <v>46204</v>
      </c>
      <c r="F142" s="17" t="n">
        <v>1650</v>
      </c>
      <c r="G142" s="17" t="n">
        <f aca="false">ROUND(ROUND(F142*100,0)/10,0)/100</f>
        <v>165</v>
      </c>
      <c r="H142" s="17" t="n">
        <f aca="false">F142+G142</f>
        <v>1815</v>
      </c>
      <c r="I142" s="22" t="s">
        <v>728</v>
      </c>
    </row>
    <row r="143" customFormat="false" ht="15" hidden="false" customHeight="false" outlineLevel="0" collapsed="false">
      <c r="A143" s="22" t="s">
        <v>900</v>
      </c>
      <c r="B143" s="21" t="n">
        <v>1075</v>
      </c>
      <c r="C143" s="22" t="s">
        <v>172</v>
      </c>
      <c r="D143" s="22" t="s">
        <v>797</v>
      </c>
      <c r="E143" s="23" t="n">
        <v>46245</v>
      </c>
      <c r="F143" s="17" t="n">
        <v>2850</v>
      </c>
      <c r="G143" s="17" t="n">
        <f aca="false">ROUND(ROUND(F143*100,0)/10,0)/100</f>
        <v>285</v>
      </c>
      <c r="H143" s="17" t="n">
        <f aca="false">F143+G143</f>
        <v>3135</v>
      </c>
      <c r="I143" s="22" t="s">
        <v>728</v>
      </c>
    </row>
    <row r="144" customFormat="false" ht="15" hidden="false" customHeight="false" outlineLevel="0" collapsed="false">
      <c r="A144" s="22" t="s">
        <v>901</v>
      </c>
      <c r="B144" s="21" t="n">
        <v>1075</v>
      </c>
      <c r="C144" s="22" t="s">
        <v>172</v>
      </c>
      <c r="D144" s="22" t="s">
        <v>795</v>
      </c>
      <c r="E144" s="23" t="n">
        <v>46264</v>
      </c>
      <c r="F144" s="17" t="n">
        <v>4350</v>
      </c>
      <c r="G144" s="17" t="n">
        <f aca="false">ROUND(ROUND(F144*100,0)/10,0)/100</f>
        <v>435</v>
      </c>
      <c r="H144" s="17" t="n">
        <f aca="false">F144+G144</f>
        <v>4785</v>
      </c>
      <c r="I144" s="22" t="s">
        <v>728</v>
      </c>
    </row>
    <row r="145" customFormat="false" ht="15" hidden="false" customHeight="false" outlineLevel="0" collapsed="false">
      <c r="A145" s="22" t="s">
        <v>902</v>
      </c>
      <c r="B145" s="21" t="n">
        <v>1078</v>
      </c>
      <c r="C145" s="22" t="s">
        <v>175</v>
      </c>
      <c r="D145" s="22" t="s">
        <v>749</v>
      </c>
      <c r="E145" s="23" t="n">
        <v>46241</v>
      </c>
      <c r="F145" s="17" t="n">
        <v>6950</v>
      </c>
      <c r="G145" s="17" t="n">
        <f aca="false">ROUND(ROUND(F145*100,0)/10,0)/100</f>
        <v>695</v>
      </c>
      <c r="H145" s="17" t="n">
        <f aca="false">F145+G145</f>
        <v>7645</v>
      </c>
      <c r="I145" s="22" t="s">
        <v>725</v>
      </c>
    </row>
    <row r="146" customFormat="false" ht="15" hidden="false" customHeight="false" outlineLevel="0" collapsed="false">
      <c r="A146" s="22" t="s">
        <v>903</v>
      </c>
      <c r="B146" s="21" t="n">
        <v>1078</v>
      </c>
      <c r="C146" s="22" t="s">
        <v>175</v>
      </c>
      <c r="D146" s="22" t="s">
        <v>747</v>
      </c>
      <c r="E146" s="23" t="n">
        <v>46242</v>
      </c>
      <c r="F146" s="17" t="n">
        <v>10250</v>
      </c>
      <c r="G146" s="17" t="n">
        <f aca="false">ROUND(ROUND(F146*100,0)/10,0)/100</f>
        <v>1025</v>
      </c>
      <c r="H146" s="17" t="n">
        <f aca="false">F146+G146</f>
        <v>11275</v>
      </c>
      <c r="I146" s="22" t="s">
        <v>725</v>
      </c>
    </row>
    <row r="147" customFormat="false" ht="15" hidden="false" customHeight="false" outlineLevel="0" collapsed="false">
      <c r="A147" s="22" t="s">
        <v>904</v>
      </c>
      <c r="B147" s="21" t="n">
        <v>1078</v>
      </c>
      <c r="C147" s="22" t="s">
        <v>175</v>
      </c>
      <c r="D147" s="22" t="s">
        <v>905</v>
      </c>
      <c r="E147" s="23" t="n">
        <v>46252</v>
      </c>
      <c r="F147" s="17" t="n">
        <v>3150</v>
      </c>
      <c r="G147" s="17" t="n">
        <f aca="false">ROUND(ROUND(F147*100,0)/10,0)/100</f>
        <v>315</v>
      </c>
      <c r="H147" s="17" t="n">
        <f aca="false">F147+G147</f>
        <v>3465</v>
      </c>
      <c r="I147" s="22" t="s">
        <v>728</v>
      </c>
    </row>
    <row r="148" customFormat="false" ht="15" hidden="false" customHeight="false" outlineLevel="0" collapsed="false">
      <c r="A148" s="22" t="s">
        <v>906</v>
      </c>
      <c r="B148" s="21" t="n">
        <v>1078</v>
      </c>
      <c r="C148" s="22" t="s">
        <v>175</v>
      </c>
      <c r="D148" s="22" t="s">
        <v>751</v>
      </c>
      <c r="E148" s="23" t="n">
        <v>46271</v>
      </c>
      <c r="F148" s="17" t="n">
        <v>3750</v>
      </c>
      <c r="G148" s="17" t="n">
        <f aca="false">ROUND(ROUND(F148*100,0)/10,0)/100</f>
        <v>375</v>
      </c>
      <c r="H148" s="17" t="n">
        <f aca="false">F148+G148</f>
        <v>4125</v>
      </c>
      <c r="I148" s="22" t="s">
        <v>725</v>
      </c>
    </row>
    <row r="149" customFormat="false" ht="15" hidden="false" customHeight="false" outlineLevel="0" collapsed="false">
      <c r="A149" s="22" t="s">
        <v>907</v>
      </c>
      <c r="B149" s="21" t="n">
        <v>1080</v>
      </c>
      <c r="C149" s="22" t="s">
        <v>177</v>
      </c>
      <c r="D149" s="22" t="s">
        <v>802</v>
      </c>
      <c r="E149" s="23" t="n">
        <v>46238</v>
      </c>
      <c r="F149" s="17" t="n">
        <v>2650</v>
      </c>
      <c r="G149" s="17" t="n">
        <f aca="false">ROUND(ROUND(F149*100,0)/10,0)/100</f>
        <v>265</v>
      </c>
      <c r="H149" s="17" t="n">
        <f aca="false">F149+G149</f>
        <v>2915</v>
      </c>
      <c r="I149" s="22" t="s">
        <v>728</v>
      </c>
    </row>
    <row r="150" customFormat="false" ht="15" hidden="false" customHeight="false" outlineLevel="0" collapsed="false">
      <c r="A150" s="22" t="s">
        <v>908</v>
      </c>
      <c r="B150" s="21" t="n">
        <v>1080</v>
      </c>
      <c r="C150" s="22" t="s">
        <v>177</v>
      </c>
      <c r="D150" s="22" t="s">
        <v>744</v>
      </c>
      <c r="E150" s="23" t="n">
        <v>46245</v>
      </c>
      <c r="F150" s="17" t="n">
        <v>2800</v>
      </c>
      <c r="G150" s="17" t="n">
        <f aca="false">ROUND(ROUND(F150*100,0)/10,0)/100</f>
        <v>280</v>
      </c>
      <c r="H150" s="17" t="n">
        <f aca="false">F150+G150</f>
        <v>3080</v>
      </c>
      <c r="I150" s="22" t="s">
        <v>725</v>
      </c>
    </row>
    <row r="151" customFormat="false" ht="15" hidden="false" customHeight="false" outlineLevel="0" collapsed="false">
      <c r="A151" s="22" t="s">
        <v>909</v>
      </c>
      <c r="B151" s="21" t="n">
        <v>1080</v>
      </c>
      <c r="C151" s="22" t="s">
        <v>177</v>
      </c>
      <c r="D151" s="22" t="s">
        <v>767</v>
      </c>
      <c r="E151" s="23" t="n">
        <v>46246</v>
      </c>
      <c r="F151" s="17" t="n">
        <v>600</v>
      </c>
      <c r="G151" s="17" t="n">
        <f aca="false">ROUND(ROUND(F151*100,0)/10,0)/100</f>
        <v>60</v>
      </c>
      <c r="H151" s="17" t="n">
        <f aca="false">F151+G151</f>
        <v>660</v>
      </c>
      <c r="I151" s="22" t="s">
        <v>725</v>
      </c>
    </row>
    <row r="152" customFormat="false" ht="15" hidden="false" customHeight="false" outlineLevel="0" collapsed="false">
      <c r="A152" s="22" t="s">
        <v>910</v>
      </c>
      <c r="B152" s="21" t="n">
        <v>1082</v>
      </c>
      <c r="C152" s="22" t="s">
        <v>179</v>
      </c>
      <c r="D152" s="22" t="s">
        <v>911</v>
      </c>
      <c r="E152" s="23" t="n">
        <v>46255</v>
      </c>
      <c r="F152" s="17" t="n">
        <v>600</v>
      </c>
      <c r="G152" s="17" t="n">
        <f aca="false">ROUND(ROUND(F152*100,0)/10,0)/100</f>
        <v>60</v>
      </c>
      <c r="H152" s="17" t="n">
        <f aca="false">F152+G152</f>
        <v>660</v>
      </c>
      <c r="I152" s="22" t="s">
        <v>725</v>
      </c>
    </row>
    <row r="153" customFormat="false" ht="15" hidden="false" customHeight="false" outlineLevel="0" collapsed="false">
      <c r="A153" s="22" t="s">
        <v>912</v>
      </c>
      <c r="B153" s="21" t="n">
        <v>1083</v>
      </c>
      <c r="C153" s="22" t="s">
        <v>180</v>
      </c>
      <c r="D153" s="22" t="s">
        <v>799</v>
      </c>
      <c r="E153" s="23" t="n">
        <v>46256</v>
      </c>
      <c r="F153" s="17" t="n">
        <v>600</v>
      </c>
      <c r="G153" s="17" t="n">
        <f aca="false">ROUND(ROUND(F153*100,0)/10,0)/100</f>
        <v>60</v>
      </c>
      <c r="H153" s="17" t="n">
        <f aca="false">F153+G153</f>
        <v>660</v>
      </c>
      <c r="I153" s="22" t="s">
        <v>725</v>
      </c>
    </row>
    <row r="154" customFormat="false" ht="15" hidden="false" customHeight="false" outlineLevel="0" collapsed="false">
      <c r="A154" s="22" t="s">
        <v>913</v>
      </c>
      <c r="B154" s="21" t="n">
        <v>1083</v>
      </c>
      <c r="C154" s="22" t="s">
        <v>180</v>
      </c>
      <c r="D154" s="22" t="s">
        <v>802</v>
      </c>
      <c r="E154" s="23" t="n">
        <v>46282</v>
      </c>
      <c r="F154" s="17" t="n">
        <v>600</v>
      </c>
      <c r="G154" s="17" t="n">
        <f aca="false">ROUND(ROUND(F154*100,0)/10,0)/100</f>
        <v>60</v>
      </c>
      <c r="H154" s="17" t="n">
        <f aca="false">F154+G154</f>
        <v>660</v>
      </c>
      <c r="I154" s="22" t="s">
        <v>725</v>
      </c>
    </row>
    <row r="155" customFormat="false" ht="15" hidden="false" customHeight="false" outlineLevel="0" collapsed="false">
      <c r="A155" s="22" t="s">
        <v>914</v>
      </c>
      <c r="B155" s="21" t="n">
        <v>1084</v>
      </c>
      <c r="C155" s="22" t="s">
        <v>181</v>
      </c>
      <c r="D155" s="22" t="s">
        <v>744</v>
      </c>
      <c r="E155" s="23" t="n">
        <v>46263</v>
      </c>
      <c r="F155" s="17" t="n">
        <v>600</v>
      </c>
      <c r="G155" s="17" t="n">
        <f aca="false">ROUND(ROUND(F155*100,0)/10,0)/100</f>
        <v>60</v>
      </c>
      <c r="H155" s="17" t="n">
        <f aca="false">F155+G155</f>
        <v>660</v>
      </c>
      <c r="I155" s="22" t="s">
        <v>728</v>
      </c>
    </row>
    <row r="156" customFormat="false" ht="15" hidden="false" customHeight="false" outlineLevel="0" collapsed="false">
      <c r="A156" s="22" t="s">
        <v>915</v>
      </c>
      <c r="B156" s="21" t="n">
        <v>1084</v>
      </c>
      <c r="C156" s="22" t="s">
        <v>181</v>
      </c>
      <c r="D156" s="22" t="s">
        <v>802</v>
      </c>
      <c r="E156" s="23" t="n">
        <v>46263</v>
      </c>
      <c r="F156" s="17" t="n">
        <v>1200</v>
      </c>
      <c r="G156" s="17" t="n">
        <f aca="false">ROUND(ROUND(F156*100,0)/10,0)/100</f>
        <v>120</v>
      </c>
      <c r="H156" s="17" t="n">
        <f aca="false">F156+G156</f>
        <v>1320</v>
      </c>
      <c r="I156" s="22" t="s">
        <v>728</v>
      </c>
    </row>
    <row r="157" customFormat="false" ht="15" hidden="false" customHeight="false" outlineLevel="0" collapsed="false">
      <c r="A157" s="22" t="s">
        <v>916</v>
      </c>
      <c r="B157" s="21" t="n">
        <v>1085</v>
      </c>
      <c r="C157" s="22" t="s">
        <v>182</v>
      </c>
      <c r="D157" s="22" t="s">
        <v>757</v>
      </c>
      <c r="E157" s="23" t="n">
        <v>46274</v>
      </c>
      <c r="F157" s="17" t="n">
        <v>2750</v>
      </c>
      <c r="G157" s="17" t="n">
        <f aca="false">ROUND(ROUND(F157*100,0)/10,0)/100</f>
        <v>275</v>
      </c>
      <c r="H157" s="17" t="n">
        <f aca="false">F157+G157</f>
        <v>3025</v>
      </c>
      <c r="I157" s="22" t="s">
        <v>725</v>
      </c>
    </row>
    <row r="158" customFormat="false" ht="15" hidden="false" customHeight="false" outlineLevel="0" collapsed="false">
      <c r="A158" s="22" t="s">
        <v>917</v>
      </c>
      <c r="B158" s="21" t="n">
        <v>1085</v>
      </c>
      <c r="C158" s="22" t="s">
        <v>182</v>
      </c>
      <c r="D158" s="22" t="s">
        <v>755</v>
      </c>
      <c r="E158" s="23" t="n">
        <v>46276</v>
      </c>
      <c r="F158" s="17" t="n">
        <v>3700</v>
      </c>
      <c r="G158" s="17" t="n">
        <f aca="false">ROUND(ROUND(F158*100,0)/10,0)/100</f>
        <v>370</v>
      </c>
      <c r="H158" s="17" t="n">
        <f aca="false">F158+G158</f>
        <v>4070</v>
      </c>
      <c r="I158" s="22" t="s">
        <v>725</v>
      </c>
    </row>
    <row r="159" customFormat="false" ht="15" hidden="false" customHeight="false" outlineLevel="0" collapsed="false">
      <c r="A159" s="22" t="s">
        <v>918</v>
      </c>
      <c r="B159" s="21" t="n">
        <v>1085</v>
      </c>
      <c r="C159" s="22" t="s">
        <v>182</v>
      </c>
      <c r="D159" s="22" t="s">
        <v>759</v>
      </c>
      <c r="E159" s="23" t="n">
        <v>46282</v>
      </c>
      <c r="F159" s="17" t="n">
        <v>11250</v>
      </c>
      <c r="G159" s="17" t="n">
        <f aca="false">ROUND(ROUND(F159*100,0)/10,0)/100</f>
        <v>1125</v>
      </c>
      <c r="H159" s="17" t="n">
        <f aca="false">F159+G159</f>
        <v>12375</v>
      </c>
      <c r="I159" s="22" t="s">
        <v>725</v>
      </c>
    </row>
    <row r="160" customFormat="false" ht="15" hidden="false" customHeight="false" outlineLevel="0" collapsed="false">
      <c r="A160" s="22" t="s">
        <v>919</v>
      </c>
      <c r="B160" s="21" t="n">
        <v>1085</v>
      </c>
      <c r="C160" s="22" t="s">
        <v>182</v>
      </c>
      <c r="D160" s="22" t="s">
        <v>761</v>
      </c>
      <c r="E160" s="23" t="n">
        <v>46285</v>
      </c>
      <c r="F160" s="17" t="n">
        <v>5200</v>
      </c>
      <c r="G160" s="17" t="n">
        <f aca="false">ROUND(ROUND(F160*100,0)/10,0)/100</f>
        <v>520</v>
      </c>
      <c r="H160" s="17" t="n">
        <f aca="false">F160+G160</f>
        <v>5720</v>
      </c>
      <c r="I160" s="22" t="s">
        <v>725</v>
      </c>
    </row>
    <row r="161" customFormat="false" ht="15" hidden="false" customHeight="false" outlineLevel="0" collapsed="false">
      <c r="A161" s="22" t="s">
        <v>920</v>
      </c>
      <c r="B161" s="21" t="n">
        <v>1085</v>
      </c>
      <c r="C161" s="22" t="s">
        <v>182</v>
      </c>
      <c r="D161" s="22" t="s">
        <v>734</v>
      </c>
      <c r="E161" s="23" t="n">
        <v>46288</v>
      </c>
      <c r="F161" s="17" t="n">
        <v>11650</v>
      </c>
      <c r="G161" s="17" t="n">
        <f aca="false">ROUND(ROUND(F161*100,0)/10,0)/100</f>
        <v>1165</v>
      </c>
      <c r="H161" s="17" t="n">
        <f aca="false">F161+G161</f>
        <v>12815</v>
      </c>
      <c r="I161" s="22" t="s">
        <v>725</v>
      </c>
    </row>
    <row r="163" customFormat="false" ht="15" hidden="false" customHeight="false" outlineLevel="0" collapsed="false">
      <c r="A163" s="5" t="s">
        <v>183</v>
      </c>
      <c r="F163" s="24" t="n">
        <f aca="false">SUBTOTAL(109,F2:F161)</f>
        <v>821900</v>
      </c>
      <c r="G163" s="24" t="n">
        <f aca="false">SUBTOTAL(109,G2:G161)</f>
        <v>82190</v>
      </c>
      <c r="H163" s="24" t="n">
        <f aca="false">SUBTOTAL(109,H2:H161)</f>
        <v>904090</v>
      </c>
    </row>
  </sheetData>
  <autoFilter ref="A1:I16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6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3"/>
    <col collapsed="false" customWidth="true" hidden="false" outlineLevel="0" max="3" min="3" style="0" width="22"/>
    <col collapsed="false" customWidth="true" hidden="false" outlineLevel="0" max="5" min="4" style="0" width="8"/>
    <col collapsed="false" customWidth="true" hidden="false" outlineLevel="0" max="6" min="6" style="0" width="15"/>
    <col collapsed="false" customWidth="true" hidden="false" outlineLevel="0" max="7" min="7" style="0" width="13"/>
    <col collapsed="false" customWidth="true" hidden="false" outlineLevel="0" max="8" min="8" style="0" width="15"/>
    <col collapsed="false" customWidth="true" hidden="false" outlineLevel="0" max="9" min="9" style="0" width="11"/>
    <col collapsed="false" customWidth="true" hidden="false" outlineLevel="0" max="10" min="10" style="0" width="12"/>
  </cols>
  <sheetData>
    <row r="1" customFormat="false" ht="31.5" hidden="false" customHeight="true" outlineLevel="0" collapsed="false">
      <c r="A1" s="20" t="s">
        <v>921</v>
      </c>
      <c r="B1" s="20" t="s">
        <v>922</v>
      </c>
      <c r="C1" s="20" t="s">
        <v>923</v>
      </c>
      <c r="D1" s="20" t="s">
        <v>75</v>
      </c>
      <c r="E1" s="20" t="s">
        <v>924</v>
      </c>
      <c r="F1" s="20" t="s">
        <v>925</v>
      </c>
      <c r="G1" s="20" t="s">
        <v>720</v>
      </c>
      <c r="H1" s="20" t="s">
        <v>721</v>
      </c>
      <c r="I1" s="20" t="s">
        <v>926</v>
      </c>
      <c r="J1" s="20" t="s">
        <v>927</v>
      </c>
    </row>
    <row r="2" customFormat="false" ht="15" hidden="false" customHeight="false" outlineLevel="0" collapsed="false">
      <c r="A2" s="22" t="s">
        <v>928</v>
      </c>
      <c r="B2" s="23" t="n">
        <v>45953</v>
      </c>
      <c r="C2" s="22" t="s">
        <v>929</v>
      </c>
      <c r="D2" s="21" t="n">
        <v>1002</v>
      </c>
      <c r="E2" s="12" t="n">
        <f aca="false">COUNTIFS('Bill lines'!$A$2:$A$2201,A2)</f>
        <v>2</v>
      </c>
      <c r="F2" s="17" t="n">
        <f aca="false">SUMIFS('Bill lines'!$I$2:$I$2201,'Bill lines'!$A$2:$A$2201,A2)</f>
        <v>3950.71</v>
      </c>
      <c r="G2" s="17" t="n">
        <f aca="false">ROUND(ROUND(F2*100,0)/10,0)/100</f>
        <v>395.07</v>
      </c>
      <c r="H2" s="17" t="n">
        <f aca="false">F2+G2</f>
        <v>4345.78</v>
      </c>
      <c r="I2" s="26" t="n">
        <f aca="false">DATE(YEAR(B2),MONTH(B2),1)</f>
        <v>45931</v>
      </c>
      <c r="J2" s="22" t="str">
        <f aca="false">IF(COUNTIFS('Bill lines'!$A$2:$A$2201,A2,'Bill lines'!$J$2:$J$2201,"No")=0,"Yes","No")</f>
        <v>Yes</v>
      </c>
    </row>
    <row r="3" customFormat="false" ht="15" hidden="false" customHeight="false" outlineLevel="0" collapsed="false">
      <c r="A3" s="22" t="s">
        <v>930</v>
      </c>
      <c r="B3" s="23" t="n">
        <v>45955</v>
      </c>
      <c r="C3" s="22" t="s">
        <v>931</v>
      </c>
      <c r="D3" s="21" t="n">
        <v>1001</v>
      </c>
      <c r="E3" s="12" t="n">
        <f aca="false">COUNTIFS('Bill lines'!$A$2:$A$2201,A3)</f>
        <v>2</v>
      </c>
      <c r="F3" s="17" t="n">
        <f aca="false">SUMIFS('Bill lines'!$I$2:$I$2201,'Bill lines'!$A$2:$A$2201,A3)</f>
        <v>2786.08</v>
      </c>
      <c r="G3" s="17" t="n">
        <f aca="false">ROUND(ROUND(F3*100,0)/10,0)/100</f>
        <v>278.61</v>
      </c>
      <c r="H3" s="17" t="n">
        <f aca="false">F3+G3</f>
        <v>3064.69</v>
      </c>
      <c r="I3" s="26" t="n">
        <f aca="false">DATE(YEAR(B3),MONTH(B3),1)</f>
        <v>45931</v>
      </c>
      <c r="J3" s="22" t="str">
        <f aca="false">IF(COUNTIFS('Bill lines'!$A$2:$A$2201,A3,'Bill lines'!$J$2:$J$2201,"No")=0,"Yes","No")</f>
        <v>Yes</v>
      </c>
    </row>
    <row r="4" customFormat="false" ht="15" hidden="false" customHeight="false" outlineLevel="0" collapsed="false">
      <c r="A4" s="22" t="s">
        <v>932</v>
      </c>
      <c r="B4" s="23" t="n">
        <v>45955</v>
      </c>
      <c r="C4" s="22" t="s">
        <v>933</v>
      </c>
      <c r="D4" s="21" t="n">
        <v>1001</v>
      </c>
      <c r="E4" s="12" t="n">
        <f aca="false">COUNTIFS('Bill lines'!$A$2:$A$2201,A4)</f>
        <v>4</v>
      </c>
      <c r="F4" s="17" t="n">
        <f aca="false">SUMIFS('Bill lines'!$I$2:$I$2201,'Bill lines'!$A$2:$A$2201,A4)</f>
        <v>4497.85</v>
      </c>
      <c r="G4" s="17" t="n">
        <f aca="false">ROUND(ROUND(F4*100,0)/10,0)/100</f>
        <v>449.79</v>
      </c>
      <c r="H4" s="17" t="n">
        <f aca="false">F4+G4</f>
        <v>4947.64</v>
      </c>
      <c r="I4" s="26" t="n">
        <f aca="false">DATE(YEAR(B4),MONTH(B4),1)</f>
        <v>45931</v>
      </c>
      <c r="J4" s="22" t="str">
        <f aca="false">IF(COUNTIFS('Bill lines'!$A$2:$A$2201,A4,'Bill lines'!$J$2:$J$2201,"No")=0,"Yes","No")</f>
        <v>No</v>
      </c>
    </row>
    <row r="5" customFormat="false" ht="15" hidden="false" customHeight="false" outlineLevel="0" collapsed="false">
      <c r="A5" s="22" t="s">
        <v>934</v>
      </c>
      <c r="B5" s="23" t="n">
        <v>45956</v>
      </c>
      <c r="C5" s="22" t="s">
        <v>935</v>
      </c>
      <c r="D5" s="21" t="n">
        <v>1003</v>
      </c>
      <c r="E5" s="12" t="n">
        <f aca="false">COUNTIFS('Bill lines'!$A$2:$A$2201,A5)</f>
        <v>3</v>
      </c>
      <c r="F5" s="17" t="n">
        <f aca="false">SUMIFS('Bill lines'!$I$2:$I$2201,'Bill lines'!$A$2:$A$2201,A5)</f>
        <v>5267.34</v>
      </c>
      <c r="G5" s="17" t="n">
        <f aca="false">ROUND(ROUND(F5*100,0)/10,0)/100</f>
        <v>526.73</v>
      </c>
      <c r="H5" s="17" t="n">
        <f aca="false">F5+G5</f>
        <v>5794.07</v>
      </c>
      <c r="I5" s="26" t="n">
        <f aca="false">DATE(YEAR(B5),MONTH(B5),1)</f>
        <v>45931</v>
      </c>
      <c r="J5" s="22" t="str">
        <f aca="false">IF(COUNTIFS('Bill lines'!$A$2:$A$2201,A5,'Bill lines'!$J$2:$J$2201,"No")=0,"Yes","No")</f>
        <v>No</v>
      </c>
    </row>
    <row r="6" customFormat="false" ht="15" hidden="false" customHeight="false" outlineLevel="0" collapsed="false">
      <c r="A6" s="22" t="s">
        <v>936</v>
      </c>
      <c r="B6" s="23" t="n">
        <v>45958</v>
      </c>
      <c r="C6" s="22" t="s">
        <v>937</v>
      </c>
      <c r="D6" s="21" t="n">
        <v>1002</v>
      </c>
      <c r="E6" s="12" t="n">
        <f aca="false">COUNTIFS('Bill lines'!$A$2:$A$2201,A6)</f>
        <v>3</v>
      </c>
      <c r="F6" s="17" t="n">
        <f aca="false">SUMIFS('Bill lines'!$I$2:$I$2201,'Bill lines'!$A$2:$A$2201,A6)</f>
        <v>4219.46</v>
      </c>
      <c r="G6" s="17" t="n">
        <f aca="false">ROUND(ROUND(F6*100,0)/10,0)/100</f>
        <v>421.95</v>
      </c>
      <c r="H6" s="17" t="n">
        <f aca="false">F6+G6</f>
        <v>4641.41</v>
      </c>
      <c r="I6" s="26" t="n">
        <f aca="false">DATE(YEAR(B6),MONTH(B6),1)</f>
        <v>45931</v>
      </c>
      <c r="J6" s="22" t="str">
        <f aca="false">IF(COUNTIFS('Bill lines'!$A$2:$A$2201,A6,'Bill lines'!$J$2:$J$2201,"No")=0,"Yes","No")</f>
        <v>Yes</v>
      </c>
    </row>
    <row r="7" customFormat="false" ht="15" hidden="false" customHeight="false" outlineLevel="0" collapsed="false">
      <c r="A7" s="22" t="s">
        <v>938</v>
      </c>
      <c r="B7" s="23" t="n">
        <v>45962</v>
      </c>
      <c r="C7" s="22" t="s">
        <v>939</v>
      </c>
      <c r="D7" s="21" t="n">
        <v>1002</v>
      </c>
      <c r="E7" s="12" t="n">
        <f aca="false">COUNTIFS('Bill lines'!$A$2:$A$2201,A7)</f>
        <v>2</v>
      </c>
      <c r="F7" s="17" t="n">
        <f aca="false">SUMIFS('Bill lines'!$I$2:$I$2201,'Bill lines'!$A$2:$A$2201,A7)</f>
        <v>4362.42</v>
      </c>
      <c r="G7" s="17" t="n">
        <f aca="false">ROUND(ROUND(F7*100,0)/10,0)/100</f>
        <v>436.24</v>
      </c>
      <c r="H7" s="17" t="n">
        <f aca="false">F7+G7</f>
        <v>4798.66</v>
      </c>
      <c r="I7" s="26" t="n">
        <f aca="false">DATE(YEAR(B7),MONTH(B7),1)</f>
        <v>45962</v>
      </c>
      <c r="J7" s="22" t="str">
        <f aca="false">IF(COUNTIFS('Bill lines'!$A$2:$A$2201,A7,'Bill lines'!$J$2:$J$2201,"No")=0,"Yes","No")</f>
        <v>Yes</v>
      </c>
    </row>
    <row r="8" customFormat="false" ht="15" hidden="false" customHeight="false" outlineLevel="0" collapsed="false">
      <c r="A8" s="22" t="s">
        <v>940</v>
      </c>
      <c r="B8" s="23" t="n">
        <v>45963</v>
      </c>
      <c r="C8" s="22" t="s">
        <v>929</v>
      </c>
      <c r="D8" s="21" t="n">
        <v>1003</v>
      </c>
      <c r="E8" s="12" t="n">
        <f aca="false">COUNTIFS('Bill lines'!$A$2:$A$2201,A8)</f>
        <v>4</v>
      </c>
      <c r="F8" s="17" t="n">
        <f aca="false">SUMIFS('Bill lines'!$I$2:$I$2201,'Bill lines'!$A$2:$A$2201,A8)</f>
        <v>7812.15</v>
      </c>
      <c r="G8" s="17" t="n">
        <f aca="false">ROUND(ROUND(F8*100,0)/10,0)/100</f>
        <v>781.22</v>
      </c>
      <c r="H8" s="17" t="n">
        <f aca="false">F8+G8</f>
        <v>8593.37</v>
      </c>
      <c r="I8" s="26" t="n">
        <f aca="false">DATE(YEAR(B8),MONTH(B8),1)</f>
        <v>45962</v>
      </c>
      <c r="J8" s="22" t="str">
        <f aca="false">IF(COUNTIFS('Bill lines'!$A$2:$A$2201,A8,'Bill lines'!$J$2:$J$2201,"No")=0,"Yes","No")</f>
        <v>Yes</v>
      </c>
    </row>
    <row r="9" customFormat="false" ht="15" hidden="false" customHeight="false" outlineLevel="0" collapsed="false">
      <c r="A9" s="22" t="s">
        <v>941</v>
      </c>
      <c r="B9" s="23" t="n">
        <v>45964</v>
      </c>
      <c r="C9" s="22" t="s">
        <v>939</v>
      </c>
      <c r="D9" s="21" t="n">
        <v>1001</v>
      </c>
      <c r="E9" s="12" t="n">
        <f aca="false">COUNTIFS('Bill lines'!$A$2:$A$2201,A9)</f>
        <v>3</v>
      </c>
      <c r="F9" s="17" t="n">
        <f aca="false">SUMIFS('Bill lines'!$I$2:$I$2201,'Bill lines'!$A$2:$A$2201,A9)</f>
        <v>2486.69</v>
      </c>
      <c r="G9" s="17" t="n">
        <f aca="false">ROUND(ROUND(F9*100,0)/10,0)/100</f>
        <v>248.67</v>
      </c>
      <c r="H9" s="17" t="n">
        <f aca="false">F9+G9</f>
        <v>2735.36</v>
      </c>
      <c r="I9" s="26" t="n">
        <f aca="false">DATE(YEAR(B9),MONTH(B9),1)</f>
        <v>45962</v>
      </c>
      <c r="J9" s="22" t="str">
        <f aca="false">IF(COUNTIFS('Bill lines'!$A$2:$A$2201,A9,'Bill lines'!$J$2:$J$2201,"No")=0,"Yes","No")</f>
        <v>Yes</v>
      </c>
    </row>
    <row r="10" customFormat="false" ht="15" hidden="false" customHeight="false" outlineLevel="0" collapsed="false">
      <c r="A10" s="22" t="s">
        <v>942</v>
      </c>
      <c r="B10" s="23" t="n">
        <v>45964</v>
      </c>
      <c r="C10" s="22" t="s">
        <v>937</v>
      </c>
      <c r="D10" s="21" t="n">
        <v>1003</v>
      </c>
      <c r="E10" s="12" t="n">
        <f aca="false">COUNTIFS('Bill lines'!$A$2:$A$2201,A10)</f>
        <v>4</v>
      </c>
      <c r="F10" s="17" t="n">
        <f aca="false">SUMIFS('Bill lines'!$I$2:$I$2201,'Bill lines'!$A$2:$A$2201,A10)</f>
        <v>5251.27</v>
      </c>
      <c r="G10" s="17" t="n">
        <f aca="false">ROUND(ROUND(F10*100,0)/10,0)/100</f>
        <v>525.13</v>
      </c>
      <c r="H10" s="17" t="n">
        <f aca="false">F10+G10</f>
        <v>5776.4</v>
      </c>
      <c r="I10" s="26" t="n">
        <f aca="false">DATE(YEAR(B10),MONTH(B10),1)</f>
        <v>45962</v>
      </c>
      <c r="J10" s="22" t="str">
        <f aca="false">IF(COUNTIFS('Bill lines'!$A$2:$A$2201,A10,'Bill lines'!$J$2:$J$2201,"No")=0,"Yes","No")</f>
        <v>Yes</v>
      </c>
    </row>
    <row r="11" customFormat="false" ht="15" hidden="false" customHeight="false" outlineLevel="0" collapsed="false">
      <c r="A11" s="22" t="s">
        <v>943</v>
      </c>
      <c r="B11" s="23" t="n">
        <v>45966</v>
      </c>
      <c r="C11" s="22" t="s">
        <v>944</v>
      </c>
      <c r="D11" s="21" t="n">
        <v>1004</v>
      </c>
      <c r="E11" s="12" t="n">
        <f aca="false">COUNTIFS('Bill lines'!$A$2:$A$2201,A11)</f>
        <v>2</v>
      </c>
      <c r="F11" s="17" t="n">
        <f aca="false">SUMIFS('Bill lines'!$I$2:$I$2201,'Bill lines'!$A$2:$A$2201,A11)</f>
        <v>4296.22</v>
      </c>
      <c r="G11" s="17" t="n">
        <f aca="false">ROUND(ROUND(F11*100,0)/10,0)/100</f>
        <v>429.62</v>
      </c>
      <c r="H11" s="17" t="n">
        <f aca="false">F11+G11</f>
        <v>4725.84</v>
      </c>
      <c r="I11" s="26" t="n">
        <f aca="false">DATE(YEAR(B11),MONTH(B11),1)</f>
        <v>45962</v>
      </c>
      <c r="J11" s="22" t="str">
        <f aca="false">IF(COUNTIFS('Bill lines'!$A$2:$A$2201,A11,'Bill lines'!$J$2:$J$2201,"No")=0,"Yes","No")</f>
        <v>Yes</v>
      </c>
    </row>
    <row r="12" customFormat="false" ht="15" hidden="false" customHeight="false" outlineLevel="0" collapsed="false">
      <c r="A12" s="22" t="s">
        <v>945</v>
      </c>
      <c r="B12" s="23" t="n">
        <v>45974</v>
      </c>
      <c r="C12" s="22" t="s">
        <v>946</v>
      </c>
      <c r="D12" s="21" t="n">
        <v>1003</v>
      </c>
      <c r="E12" s="12" t="n">
        <f aca="false">COUNTIFS('Bill lines'!$A$2:$A$2201,A12)</f>
        <v>4</v>
      </c>
      <c r="F12" s="17" t="n">
        <f aca="false">SUMIFS('Bill lines'!$I$2:$I$2201,'Bill lines'!$A$2:$A$2201,A12)</f>
        <v>30516.42</v>
      </c>
      <c r="G12" s="17" t="n">
        <f aca="false">ROUND(ROUND(F12*100,0)/10,0)/100</f>
        <v>3051.64</v>
      </c>
      <c r="H12" s="17" t="n">
        <f aca="false">F12+G12</f>
        <v>33568.06</v>
      </c>
      <c r="I12" s="26" t="n">
        <f aca="false">DATE(YEAR(B12),MONTH(B12),1)</f>
        <v>45962</v>
      </c>
      <c r="J12" s="22" t="str">
        <f aca="false">IF(COUNTIFS('Bill lines'!$A$2:$A$2201,A12,'Bill lines'!$J$2:$J$2201,"No")=0,"Yes","No")</f>
        <v>Yes</v>
      </c>
    </row>
    <row r="13" customFormat="false" ht="15" hidden="false" customHeight="false" outlineLevel="0" collapsed="false">
      <c r="A13" s="22" t="s">
        <v>947</v>
      </c>
      <c r="B13" s="23" t="n">
        <v>45974</v>
      </c>
      <c r="C13" s="22" t="s">
        <v>939</v>
      </c>
      <c r="D13" s="21" t="n">
        <v>1008</v>
      </c>
      <c r="E13" s="12" t="n">
        <f aca="false">COUNTIFS('Bill lines'!$A$2:$A$2201,A13)</f>
        <v>2</v>
      </c>
      <c r="F13" s="17" t="n">
        <f aca="false">SUMIFS('Bill lines'!$I$2:$I$2201,'Bill lines'!$A$2:$A$2201,A13)</f>
        <v>3033.86</v>
      </c>
      <c r="G13" s="17" t="n">
        <f aca="false">ROUND(ROUND(F13*100,0)/10,0)/100</f>
        <v>303.39</v>
      </c>
      <c r="H13" s="17" t="n">
        <f aca="false">F13+G13</f>
        <v>3337.25</v>
      </c>
      <c r="I13" s="26" t="n">
        <f aca="false">DATE(YEAR(B13),MONTH(B13),1)</f>
        <v>45962</v>
      </c>
      <c r="J13" s="22" t="str">
        <f aca="false">IF(COUNTIFS('Bill lines'!$A$2:$A$2201,A13,'Bill lines'!$J$2:$J$2201,"No")=0,"Yes","No")</f>
        <v>Yes</v>
      </c>
    </row>
    <row r="14" customFormat="false" ht="15" hidden="false" customHeight="false" outlineLevel="0" collapsed="false">
      <c r="A14" s="22" t="s">
        <v>948</v>
      </c>
      <c r="B14" s="23" t="n">
        <v>45975</v>
      </c>
      <c r="C14" s="22" t="s">
        <v>949</v>
      </c>
      <c r="D14" s="21" t="n">
        <v>1005</v>
      </c>
      <c r="E14" s="12" t="n">
        <f aca="false">COUNTIFS('Bill lines'!$A$2:$A$2201,A14)</f>
        <v>2</v>
      </c>
      <c r="F14" s="17" t="n">
        <f aca="false">SUMIFS('Bill lines'!$I$2:$I$2201,'Bill lines'!$A$2:$A$2201,A14)</f>
        <v>3831.54</v>
      </c>
      <c r="G14" s="17" t="n">
        <f aca="false">ROUND(ROUND(F14*100,0)/10,0)/100</f>
        <v>383.15</v>
      </c>
      <c r="H14" s="17" t="n">
        <f aca="false">F14+G14</f>
        <v>4214.69</v>
      </c>
      <c r="I14" s="26" t="n">
        <f aca="false">DATE(YEAR(B14),MONTH(B14),1)</f>
        <v>45962</v>
      </c>
      <c r="J14" s="22" t="str">
        <f aca="false">IF(COUNTIFS('Bill lines'!$A$2:$A$2201,A14,'Bill lines'!$J$2:$J$2201,"No")=0,"Yes","No")</f>
        <v>Yes</v>
      </c>
    </row>
    <row r="15" customFormat="false" ht="15" hidden="false" customHeight="false" outlineLevel="0" collapsed="false">
      <c r="A15" s="22" t="s">
        <v>950</v>
      </c>
      <c r="B15" s="23" t="n">
        <v>45976</v>
      </c>
      <c r="C15" s="22" t="s">
        <v>946</v>
      </c>
      <c r="D15" s="21" t="n">
        <v>1004</v>
      </c>
      <c r="E15" s="12" t="n">
        <f aca="false">COUNTIFS('Bill lines'!$A$2:$A$2201,A15)</f>
        <v>5</v>
      </c>
      <c r="F15" s="17" t="n">
        <f aca="false">SUMIFS('Bill lines'!$I$2:$I$2201,'Bill lines'!$A$2:$A$2201,A15)</f>
        <v>34870.28</v>
      </c>
      <c r="G15" s="17" t="n">
        <f aca="false">ROUND(ROUND(F15*100,0)/10,0)/100</f>
        <v>3487.03</v>
      </c>
      <c r="H15" s="17" t="n">
        <f aca="false">F15+G15</f>
        <v>38357.31</v>
      </c>
      <c r="I15" s="26" t="n">
        <f aca="false">DATE(YEAR(B15),MONTH(B15),1)</f>
        <v>45962</v>
      </c>
      <c r="J15" s="22" t="str">
        <f aca="false">IF(COUNTIFS('Bill lines'!$A$2:$A$2201,A15,'Bill lines'!$J$2:$J$2201,"No")=0,"Yes","No")</f>
        <v>Yes</v>
      </c>
    </row>
    <row r="16" customFormat="false" ht="15" hidden="false" customHeight="false" outlineLevel="0" collapsed="false">
      <c r="A16" s="22" t="s">
        <v>951</v>
      </c>
      <c r="B16" s="23" t="n">
        <v>45977</v>
      </c>
      <c r="C16" s="22" t="s">
        <v>939</v>
      </c>
      <c r="D16" s="21" t="n">
        <v>1002</v>
      </c>
      <c r="E16" s="12" t="n">
        <f aca="false">COUNTIFS('Bill lines'!$A$2:$A$2201,A16)</f>
        <v>2</v>
      </c>
      <c r="F16" s="17" t="n">
        <f aca="false">SUMIFS('Bill lines'!$I$2:$I$2201,'Bill lines'!$A$2:$A$2201,A16)</f>
        <v>4095.96</v>
      </c>
      <c r="G16" s="17" t="n">
        <f aca="false">ROUND(ROUND(F16*100,0)/10,0)/100</f>
        <v>409.6</v>
      </c>
      <c r="H16" s="17" t="n">
        <f aca="false">F16+G16</f>
        <v>4505.56</v>
      </c>
      <c r="I16" s="26" t="n">
        <f aca="false">DATE(YEAR(B16),MONTH(B16),1)</f>
        <v>45962</v>
      </c>
      <c r="J16" s="22" t="str">
        <f aca="false">IF(COUNTIFS('Bill lines'!$A$2:$A$2201,A16,'Bill lines'!$J$2:$J$2201,"No")=0,"Yes","No")</f>
        <v>Yes</v>
      </c>
    </row>
    <row r="17" customFormat="false" ht="15" hidden="false" customHeight="false" outlineLevel="0" collapsed="false">
      <c r="A17" s="22" t="s">
        <v>952</v>
      </c>
      <c r="B17" s="23" t="n">
        <v>45977</v>
      </c>
      <c r="C17" s="22" t="s">
        <v>933</v>
      </c>
      <c r="D17" s="21" t="n">
        <v>1008</v>
      </c>
      <c r="E17" s="12" t="n">
        <f aca="false">COUNTIFS('Bill lines'!$A$2:$A$2201,A17)</f>
        <v>2</v>
      </c>
      <c r="F17" s="17" t="n">
        <f aca="false">SUMIFS('Bill lines'!$I$2:$I$2201,'Bill lines'!$A$2:$A$2201,A17)</f>
        <v>2459.58</v>
      </c>
      <c r="G17" s="17" t="n">
        <f aca="false">ROUND(ROUND(F17*100,0)/10,0)/100</f>
        <v>245.96</v>
      </c>
      <c r="H17" s="17" t="n">
        <f aca="false">F17+G17</f>
        <v>2705.54</v>
      </c>
      <c r="I17" s="26" t="n">
        <f aca="false">DATE(YEAR(B17),MONTH(B17),1)</f>
        <v>45962</v>
      </c>
      <c r="J17" s="22" t="str">
        <f aca="false">IF(COUNTIFS('Bill lines'!$A$2:$A$2201,A17,'Bill lines'!$J$2:$J$2201,"No")=0,"Yes","No")</f>
        <v>Yes</v>
      </c>
    </row>
    <row r="18" customFormat="false" ht="15" hidden="false" customHeight="false" outlineLevel="0" collapsed="false">
      <c r="A18" s="22" t="s">
        <v>953</v>
      </c>
      <c r="B18" s="23" t="n">
        <v>45979</v>
      </c>
      <c r="C18" s="22" t="s">
        <v>933</v>
      </c>
      <c r="D18" s="21" t="n">
        <v>1005</v>
      </c>
      <c r="E18" s="12" t="n">
        <f aca="false">COUNTIFS('Bill lines'!$A$2:$A$2201,A18)</f>
        <v>3</v>
      </c>
      <c r="F18" s="17" t="n">
        <f aca="false">SUMIFS('Bill lines'!$I$2:$I$2201,'Bill lines'!$A$2:$A$2201,A18)</f>
        <v>3116.04</v>
      </c>
      <c r="G18" s="17" t="n">
        <f aca="false">ROUND(ROUND(F18*100,0)/10,0)/100</f>
        <v>311.6</v>
      </c>
      <c r="H18" s="17" t="n">
        <f aca="false">F18+G18</f>
        <v>3427.64</v>
      </c>
      <c r="I18" s="26" t="n">
        <f aca="false">DATE(YEAR(B18),MONTH(B18),1)</f>
        <v>45962</v>
      </c>
      <c r="J18" s="22" t="str">
        <f aca="false">IF(COUNTIFS('Bill lines'!$A$2:$A$2201,A18,'Bill lines'!$J$2:$J$2201,"No")=0,"Yes","No")</f>
        <v>No</v>
      </c>
    </row>
    <row r="19" customFormat="false" ht="15" hidden="false" customHeight="false" outlineLevel="0" collapsed="false">
      <c r="A19" s="22" t="s">
        <v>954</v>
      </c>
      <c r="B19" s="23" t="n">
        <v>45982</v>
      </c>
      <c r="C19" s="22" t="s">
        <v>935</v>
      </c>
      <c r="D19" s="21" t="n">
        <v>1004</v>
      </c>
      <c r="E19" s="12" t="n">
        <f aca="false">COUNTIFS('Bill lines'!$A$2:$A$2201,A19)</f>
        <v>4</v>
      </c>
      <c r="F19" s="17" t="n">
        <f aca="false">SUMIFS('Bill lines'!$I$2:$I$2201,'Bill lines'!$A$2:$A$2201,A19)</f>
        <v>6523.76</v>
      </c>
      <c r="G19" s="17" t="n">
        <f aca="false">ROUND(ROUND(F19*100,0)/10,0)/100</f>
        <v>652.38</v>
      </c>
      <c r="H19" s="17" t="n">
        <f aca="false">F19+G19</f>
        <v>7176.14</v>
      </c>
      <c r="I19" s="26" t="n">
        <f aca="false">DATE(YEAR(B19),MONTH(B19),1)</f>
        <v>45962</v>
      </c>
      <c r="J19" s="22" t="str">
        <f aca="false">IF(COUNTIFS('Bill lines'!$A$2:$A$2201,A19,'Bill lines'!$J$2:$J$2201,"No")=0,"Yes","No")</f>
        <v>Yes</v>
      </c>
    </row>
    <row r="20" customFormat="false" ht="15" hidden="false" customHeight="false" outlineLevel="0" collapsed="false">
      <c r="A20" s="22" t="s">
        <v>955</v>
      </c>
      <c r="B20" s="23" t="n">
        <v>45983</v>
      </c>
      <c r="C20" s="22" t="s">
        <v>944</v>
      </c>
      <c r="D20" s="21" t="n">
        <v>1008</v>
      </c>
      <c r="E20" s="12" t="n">
        <f aca="false">COUNTIFS('Bill lines'!$A$2:$A$2201,A20)</f>
        <v>4</v>
      </c>
      <c r="F20" s="17" t="n">
        <f aca="false">SUMIFS('Bill lines'!$I$2:$I$2201,'Bill lines'!$A$2:$A$2201,A20)</f>
        <v>5691.96</v>
      </c>
      <c r="G20" s="17" t="n">
        <f aca="false">ROUND(ROUND(F20*100,0)/10,0)/100</f>
        <v>569.2</v>
      </c>
      <c r="H20" s="17" t="n">
        <f aca="false">F20+G20</f>
        <v>6261.16</v>
      </c>
      <c r="I20" s="26" t="n">
        <f aca="false">DATE(YEAR(B20),MONTH(B20),1)</f>
        <v>45962</v>
      </c>
      <c r="J20" s="22" t="str">
        <f aca="false">IF(COUNTIFS('Bill lines'!$A$2:$A$2201,A20,'Bill lines'!$J$2:$J$2201,"No")=0,"Yes","No")</f>
        <v>Yes</v>
      </c>
    </row>
    <row r="21" customFormat="false" ht="15" hidden="false" customHeight="false" outlineLevel="0" collapsed="false">
      <c r="A21" s="22" t="s">
        <v>956</v>
      </c>
      <c r="B21" s="23" t="n">
        <v>45984</v>
      </c>
      <c r="C21" s="22" t="s">
        <v>957</v>
      </c>
      <c r="D21" s="21" t="n">
        <v>1005</v>
      </c>
      <c r="E21" s="12" t="n">
        <f aca="false">COUNTIFS('Bill lines'!$A$2:$A$2201,A21)</f>
        <v>3</v>
      </c>
      <c r="F21" s="17" t="n">
        <f aca="false">SUMIFS('Bill lines'!$I$2:$I$2201,'Bill lines'!$A$2:$A$2201,A21)</f>
        <v>5578.67</v>
      </c>
      <c r="G21" s="17" t="n">
        <f aca="false">ROUND(ROUND(F21*100,0)/10,0)/100</f>
        <v>557.87</v>
      </c>
      <c r="H21" s="17" t="n">
        <f aca="false">F21+G21</f>
        <v>6136.54</v>
      </c>
      <c r="I21" s="26" t="n">
        <f aca="false">DATE(YEAR(B21),MONTH(B21),1)</f>
        <v>45962</v>
      </c>
      <c r="J21" s="22" t="str">
        <f aca="false">IF(COUNTIFS('Bill lines'!$A$2:$A$2201,A21,'Bill lines'!$J$2:$J$2201,"No")=0,"Yes","No")</f>
        <v>Yes</v>
      </c>
    </row>
    <row r="22" customFormat="false" ht="15" hidden="false" customHeight="false" outlineLevel="0" collapsed="false">
      <c r="A22" s="22" t="s">
        <v>958</v>
      </c>
      <c r="B22" s="23" t="n">
        <v>45985</v>
      </c>
      <c r="C22" s="22" t="s">
        <v>959</v>
      </c>
      <c r="D22" s="21" t="n">
        <v>1003</v>
      </c>
      <c r="E22" s="12" t="n">
        <f aca="false">COUNTIFS('Bill lines'!$A$2:$A$2201,A22)</f>
        <v>3</v>
      </c>
      <c r="F22" s="17" t="n">
        <f aca="false">SUMIFS('Bill lines'!$I$2:$I$2201,'Bill lines'!$A$2:$A$2201,A22)</f>
        <v>5719.98</v>
      </c>
      <c r="G22" s="17" t="n">
        <f aca="false">ROUND(ROUND(F22*100,0)/10,0)/100</f>
        <v>572</v>
      </c>
      <c r="H22" s="17" t="n">
        <f aca="false">F22+G22</f>
        <v>6291.98</v>
      </c>
      <c r="I22" s="26" t="n">
        <f aca="false">DATE(YEAR(B22),MONTH(B22),1)</f>
        <v>45962</v>
      </c>
      <c r="J22" s="22" t="str">
        <f aca="false">IF(COUNTIFS('Bill lines'!$A$2:$A$2201,A22,'Bill lines'!$J$2:$J$2201,"No")=0,"Yes","No")</f>
        <v>Yes</v>
      </c>
    </row>
    <row r="23" customFormat="false" ht="15" hidden="false" customHeight="false" outlineLevel="0" collapsed="false">
      <c r="A23" s="22" t="s">
        <v>960</v>
      </c>
      <c r="B23" s="23" t="n">
        <v>45985</v>
      </c>
      <c r="C23" s="22" t="s">
        <v>929</v>
      </c>
      <c r="D23" s="21" t="n">
        <v>1008</v>
      </c>
      <c r="E23" s="12" t="n">
        <f aca="false">COUNTIFS('Bill lines'!$A$2:$A$2201,A23)</f>
        <v>3</v>
      </c>
      <c r="F23" s="17" t="n">
        <f aca="false">SUMIFS('Bill lines'!$I$2:$I$2201,'Bill lines'!$A$2:$A$2201,A23)</f>
        <v>4714.54</v>
      </c>
      <c r="G23" s="17" t="n">
        <f aca="false">ROUND(ROUND(F23*100,0)/10,0)/100</f>
        <v>471.45</v>
      </c>
      <c r="H23" s="17" t="n">
        <f aca="false">F23+G23</f>
        <v>5185.99</v>
      </c>
      <c r="I23" s="26" t="n">
        <f aca="false">DATE(YEAR(B23),MONTH(B23),1)</f>
        <v>45962</v>
      </c>
      <c r="J23" s="22" t="str">
        <f aca="false">IF(COUNTIFS('Bill lines'!$A$2:$A$2201,A23,'Bill lines'!$J$2:$J$2201,"No")=0,"Yes","No")</f>
        <v>Yes</v>
      </c>
    </row>
    <row r="24" customFormat="false" ht="15" hidden="false" customHeight="false" outlineLevel="0" collapsed="false">
      <c r="A24" s="22" t="s">
        <v>961</v>
      </c>
      <c r="B24" s="23" t="n">
        <v>45985</v>
      </c>
      <c r="C24" s="22" t="s">
        <v>935</v>
      </c>
      <c r="D24" s="21" t="n">
        <v>1008</v>
      </c>
      <c r="E24" s="12" t="n">
        <f aca="false">COUNTIFS('Bill lines'!$A$2:$A$2201,A24)</f>
        <v>3</v>
      </c>
      <c r="F24" s="17" t="n">
        <f aca="false">SUMIFS('Bill lines'!$I$2:$I$2201,'Bill lines'!$A$2:$A$2201,A24)</f>
        <v>4788.24</v>
      </c>
      <c r="G24" s="17" t="n">
        <f aca="false">ROUND(ROUND(F24*100,0)/10,0)/100</f>
        <v>478.82</v>
      </c>
      <c r="H24" s="17" t="n">
        <f aca="false">F24+G24</f>
        <v>5267.06</v>
      </c>
      <c r="I24" s="26" t="n">
        <f aca="false">DATE(YEAR(B24),MONTH(B24),1)</f>
        <v>45962</v>
      </c>
      <c r="J24" s="22" t="str">
        <f aca="false">IF(COUNTIFS('Bill lines'!$A$2:$A$2201,A24,'Bill lines'!$J$2:$J$2201,"No")=0,"Yes","No")</f>
        <v>Yes</v>
      </c>
    </row>
    <row r="25" customFormat="false" ht="15" hidden="false" customHeight="false" outlineLevel="0" collapsed="false">
      <c r="A25" s="22" t="s">
        <v>962</v>
      </c>
      <c r="B25" s="23" t="n">
        <v>45986</v>
      </c>
      <c r="C25" s="22" t="s">
        <v>939</v>
      </c>
      <c r="D25" s="21" t="n">
        <v>1002</v>
      </c>
      <c r="E25" s="12" t="n">
        <f aca="false">COUNTIFS('Bill lines'!$A$2:$A$2201,A25)</f>
        <v>2</v>
      </c>
      <c r="F25" s="17" t="n">
        <f aca="false">SUMIFS('Bill lines'!$I$2:$I$2201,'Bill lines'!$A$2:$A$2201,A25)</f>
        <v>3594.73</v>
      </c>
      <c r="G25" s="17" t="n">
        <f aca="false">ROUND(ROUND(F25*100,0)/10,0)/100</f>
        <v>359.47</v>
      </c>
      <c r="H25" s="17" t="n">
        <f aca="false">F25+G25</f>
        <v>3954.2</v>
      </c>
      <c r="I25" s="26" t="n">
        <f aca="false">DATE(YEAR(B25),MONTH(B25),1)</f>
        <v>45962</v>
      </c>
      <c r="J25" s="22" t="str">
        <f aca="false">IF(COUNTIFS('Bill lines'!$A$2:$A$2201,A25,'Bill lines'!$J$2:$J$2201,"No")=0,"Yes","No")</f>
        <v>Yes</v>
      </c>
    </row>
    <row r="26" customFormat="false" ht="15" hidden="false" customHeight="false" outlineLevel="0" collapsed="false">
      <c r="A26" s="22" t="s">
        <v>963</v>
      </c>
      <c r="B26" s="23" t="n">
        <v>45987</v>
      </c>
      <c r="C26" s="22" t="s">
        <v>964</v>
      </c>
      <c r="D26" s="21" t="n">
        <v>1002</v>
      </c>
      <c r="E26" s="12" t="n">
        <f aca="false">COUNTIFS('Bill lines'!$A$2:$A$2201,A26)</f>
        <v>3</v>
      </c>
      <c r="F26" s="17" t="n">
        <f aca="false">SUMIFS('Bill lines'!$I$2:$I$2201,'Bill lines'!$A$2:$A$2201,A26)</f>
        <v>2762.94</v>
      </c>
      <c r="G26" s="17" t="n">
        <f aca="false">ROUND(ROUND(F26*100,0)/10,0)/100</f>
        <v>276.29</v>
      </c>
      <c r="H26" s="17" t="n">
        <f aca="false">F26+G26</f>
        <v>3039.23</v>
      </c>
      <c r="I26" s="26" t="n">
        <f aca="false">DATE(YEAR(B26),MONTH(B26),1)</f>
        <v>45962</v>
      </c>
      <c r="J26" s="22" t="str">
        <f aca="false">IF(COUNTIFS('Bill lines'!$A$2:$A$2201,A26,'Bill lines'!$J$2:$J$2201,"No")=0,"Yes","No")</f>
        <v>Yes</v>
      </c>
    </row>
    <row r="27" customFormat="false" ht="15" hidden="false" customHeight="false" outlineLevel="0" collapsed="false">
      <c r="A27" s="22" t="s">
        <v>965</v>
      </c>
      <c r="B27" s="23" t="n">
        <v>45989</v>
      </c>
      <c r="C27" s="22" t="s">
        <v>939</v>
      </c>
      <c r="D27" s="21" t="n">
        <v>1011</v>
      </c>
      <c r="E27" s="12" t="n">
        <f aca="false">COUNTIFS('Bill lines'!$A$2:$A$2201,A27)</f>
        <v>3</v>
      </c>
      <c r="F27" s="17" t="n">
        <f aca="false">SUMIFS('Bill lines'!$I$2:$I$2201,'Bill lines'!$A$2:$A$2201,A27)</f>
        <v>5616.64</v>
      </c>
      <c r="G27" s="17" t="n">
        <f aca="false">ROUND(ROUND(F27*100,0)/10,0)/100</f>
        <v>561.66</v>
      </c>
      <c r="H27" s="17" t="n">
        <f aca="false">F27+G27</f>
        <v>6178.3</v>
      </c>
      <c r="I27" s="26" t="n">
        <f aca="false">DATE(YEAR(B27),MONTH(B27),1)</f>
        <v>45962</v>
      </c>
      <c r="J27" s="22" t="str">
        <f aca="false">IF(COUNTIFS('Bill lines'!$A$2:$A$2201,A27,'Bill lines'!$J$2:$J$2201,"No")=0,"Yes","No")</f>
        <v>No</v>
      </c>
    </row>
    <row r="28" customFormat="false" ht="15" hidden="false" customHeight="false" outlineLevel="0" collapsed="false">
      <c r="A28" s="22" t="s">
        <v>966</v>
      </c>
      <c r="B28" s="23" t="n">
        <v>45990</v>
      </c>
      <c r="C28" s="22" t="s">
        <v>959</v>
      </c>
      <c r="D28" s="21" t="n">
        <v>1002</v>
      </c>
      <c r="E28" s="12" t="n">
        <f aca="false">COUNTIFS('Bill lines'!$A$2:$A$2201,A28)</f>
        <v>3</v>
      </c>
      <c r="F28" s="17" t="n">
        <f aca="false">SUMIFS('Bill lines'!$I$2:$I$2201,'Bill lines'!$A$2:$A$2201,A28)</f>
        <v>5642.55</v>
      </c>
      <c r="G28" s="17" t="n">
        <f aca="false">ROUND(ROUND(F28*100,0)/10,0)/100</f>
        <v>564.26</v>
      </c>
      <c r="H28" s="17" t="n">
        <f aca="false">F28+G28</f>
        <v>6206.81</v>
      </c>
      <c r="I28" s="26" t="n">
        <f aca="false">DATE(YEAR(B28),MONTH(B28),1)</f>
        <v>45962</v>
      </c>
      <c r="J28" s="22" t="str">
        <f aca="false">IF(COUNTIFS('Bill lines'!$A$2:$A$2201,A28,'Bill lines'!$J$2:$J$2201,"No")=0,"Yes","No")</f>
        <v>Yes</v>
      </c>
    </row>
    <row r="29" customFormat="false" ht="15" hidden="false" customHeight="false" outlineLevel="0" collapsed="false">
      <c r="A29" s="22" t="s">
        <v>967</v>
      </c>
      <c r="B29" s="23" t="n">
        <v>45993</v>
      </c>
      <c r="C29" s="22" t="s">
        <v>959</v>
      </c>
      <c r="D29" s="21" t="n">
        <v>1008</v>
      </c>
      <c r="E29" s="12" t="n">
        <f aca="false">COUNTIFS('Bill lines'!$A$2:$A$2201,A29)</f>
        <v>3</v>
      </c>
      <c r="F29" s="17" t="n">
        <f aca="false">SUMIFS('Bill lines'!$I$2:$I$2201,'Bill lines'!$A$2:$A$2201,A29)</f>
        <v>5408.49</v>
      </c>
      <c r="G29" s="17" t="n">
        <f aca="false">ROUND(ROUND(F29*100,0)/10,0)/100</f>
        <v>540.85</v>
      </c>
      <c r="H29" s="17" t="n">
        <f aca="false">F29+G29</f>
        <v>5949.34</v>
      </c>
      <c r="I29" s="26" t="n">
        <f aca="false">DATE(YEAR(B29),MONTH(B29),1)</f>
        <v>45992</v>
      </c>
      <c r="J29" s="22" t="str">
        <f aca="false">IF(COUNTIFS('Bill lines'!$A$2:$A$2201,A29,'Bill lines'!$J$2:$J$2201,"No")=0,"Yes","No")</f>
        <v>Yes</v>
      </c>
    </row>
    <row r="30" customFormat="false" ht="15" hidden="false" customHeight="false" outlineLevel="0" collapsed="false">
      <c r="A30" s="22" t="s">
        <v>968</v>
      </c>
      <c r="B30" s="23" t="n">
        <v>45994</v>
      </c>
      <c r="C30" s="22" t="s">
        <v>964</v>
      </c>
      <c r="D30" s="21" t="n">
        <v>1003</v>
      </c>
      <c r="E30" s="12" t="n">
        <f aca="false">COUNTIFS('Bill lines'!$A$2:$A$2201,A30)</f>
        <v>3</v>
      </c>
      <c r="F30" s="17" t="n">
        <f aca="false">SUMIFS('Bill lines'!$I$2:$I$2201,'Bill lines'!$A$2:$A$2201,A30)</f>
        <v>4389.88</v>
      </c>
      <c r="G30" s="17" t="n">
        <f aca="false">ROUND(ROUND(F30*100,0)/10,0)/100</f>
        <v>438.99</v>
      </c>
      <c r="H30" s="17" t="n">
        <f aca="false">F30+G30</f>
        <v>4828.87</v>
      </c>
      <c r="I30" s="26" t="n">
        <f aca="false">DATE(YEAR(B30),MONTH(B30),1)</f>
        <v>45992</v>
      </c>
      <c r="J30" s="22" t="str">
        <f aca="false">IF(COUNTIFS('Bill lines'!$A$2:$A$2201,A30,'Bill lines'!$J$2:$J$2201,"No")=0,"Yes","No")</f>
        <v>Yes</v>
      </c>
    </row>
    <row r="31" customFormat="false" ht="15" hidden="false" customHeight="false" outlineLevel="0" collapsed="false">
      <c r="A31" s="22" t="s">
        <v>969</v>
      </c>
      <c r="B31" s="23" t="n">
        <v>45995</v>
      </c>
      <c r="C31" s="22" t="s">
        <v>935</v>
      </c>
      <c r="D31" s="21" t="n">
        <v>1003</v>
      </c>
      <c r="E31" s="12" t="n">
        <f aca="false">COUNTIFS('Bill lines'!$A$2:$A$2201,A31)</f>
        <v>2</v>
      </c>
      <c r="F31" s="17" t="n">
        <f aca="false">SUMIFS('Bill lines'!$I$2:$I$2201,'Bill lines'!$A$2:$A$2201,A31)</f>
        <v>4406.93</v>
      </c>
      <c r="G31" s="17" t="n">
        <f aca="false">ROUND(ROUND(F31*100,0)/10,0)/100</f>
        <v>440.69</v>
      </c>
      <c r="H31" s="17" t="n">
        <f aca="false">F31+G31</f>
        <v>4847.62</v>
      </c>
      <c r="I31" s="26" t="n">
        <f aca="false">DATE(YEAR(B31),MONTH(B31),1)</f>
        <v>45992</v>
      </c>
      <c r="J31" s="22" t="str">
        <f aca="false">IF(COUNTIFS('Bill lines'!$A$2:$A$2201,A31,'Bill lines'!$J$2:$J$2201,"No")=0,"Yes","No")</f>
        <v>Yes</v>
      </c>
    </row>
    <row r="32" customFormat="false" ht="15" hidden="false" customHeight="false" outlineLevel="0" collapsed="false">
      <c r="A32" s="22" t="s">
        <v>970</v>
      </c>
      <c r="B32" s="23" t="n">
        <v>45996</v>
      </c>
      <c r="C32" s="22" t="s">
        <v>937</v>
      </c>
      <c r="D32" s="21" t="n">
        <v>1008</v>
      </c>
      <c r="E32" s="12" t="n">
        <f aca="false">COUNTIFS('Bill lines'!$A$2:$A$2201,A32)</f>
        <v>5</v>
      </c>
      <c r="F32" s="17" t="n">
        <f aca="false">SUMIFS('Bill lines'!$I$2:$I$2201,'Bill lines'!$A$2:$A$2201,A32)</f>
        <v>8051.91</v>
      </c>
      <c r="G32" s="17" t="n">
        <f aca="false">ROUND(ROUND(F32*100,0)/10,0)/100</f>
        <v>805.19</v>
      </c>
      <c r="H32" s="17" t="n">
        <f aca="false">F32+G32</f>
        <v>8857.1</v>
      </c>
      <c r="I32" s="26" t="n">
        <f aca="false">DATE(YEAR(B32),MONTH(B32),1)</f>
        <v>45992</v>
      </c>
      <c r="J32" s="22" t="str">
        <f aca="false">IF(COUNTIFS('Bill lines'!$A$2:$A$2201,A32,'Bill lines'!$J$2:$J$2201,"No")=0,"Yes","No")</f>
        <v>No</v>
      </c>
    </row>
    <row r="33" customFormat="false" ht="15" hidden="false" customHeight="false" outlineLevel="0" collapsed="false">
      <c r="A33" s="22" t="s">
        <v>971</v>
      </c>
      <c r="B33" s="23" t="n">
        <v>45999</v>
      </c>
      <c r="C33" s="22" t="s">
        <v>949</v>
      </c>
      <c r="D33" s="21" t="n">
        <v>1003</v>
      </c>
      <c r="E33" s="12" t="n">
        <f aca="false">COUNTIFS('Bill lines'!$A$2:$A$2201,A33)</f>
        <v>2</v>
      </c>
      <c r="F33" s="17" t="n">
        <f aca="false">SUMIFS('Bill lines'!$I$2:$I$2201,'Bill lines'!$A$2:$A$2201,A33)</f>
        <v>2827.18</v>
      </c>
      <c r="G33" s="17" t="n">
        <f aca="false">ROUND(ROUND(F33*100,0)/10,0)/100</f>
        <v>282.72</v>
      </c>
      <c r="H33" s="17" t="n">
        <f aca="false">F33+G33</f>
        <v>3109.9</v>
      </c>
      <c r="I33" s="26" t="n">
        <f aca="false">DATE(YEAR(B33),MONTH(B33),1)</f>
        <v>45992</v>
      </c>
      <c r="J33" s="22" t="str">
        <f aca="false">IF(COUNTIFS('Bill lines'!$A$2:$A$2201,A33,'Bill lines'!$J$2:$J$2201,"No")=0,"Yes","No")</f>
        <v>Yes</v>
      </c>
    </row>
    <row r="34" customFormat="false" ht="15" hidden="false" customHeight="false" outlineLevel="0" collapsed="false">
      <c r="A34" s="22" t="s">
        <v>972</v>
      </c>
      <c r="B34" s="23" t="n">
        <v>45999</v>
      </c>
      <c r="C34" s="22" t="s">
        <v>935</v>
      </c>
      <c r="D34" s="21" t="n">
        <v>1013</v>
      </c>
      <c r="E34" s="12" t="n">
        <f aca="false">COUNTIFS('Bill lines'!$A$2:$A$2201,A34)</f>
        <v>2</v>
      </c>
      <c r="F34" s="17" t="n">
        <f aca="false">SUMIFS('Bill lines'!$I$2:$I$2201,'Bill lines'!$A$2:$A$2201,A34)</f>
        <v>5300.2</v>
      </c>
      <c r="G34" s="17" t="n">
        <f aca="false">ROUND(ROUND(F34*100,0)/10,0)/100</f>
        <v>530.02</v>
      </c>
      <c r="H34" s="17" t="n">
        <f aca="false">F34+G34</f>
        <v>5830.22</v>
      </c>
      <c r="I34" s="26" t="n">
        <f aca="false">DATE(YEAR(B34),MONTH(B34),1)</f>
        <v>45992</v>
      </c>
      <c r="J34" s="22" t="str">
        <f aca="false">IF(COUNTIFS('Bill lines'!$A$2:$A$2201,A34,'Bill lines'!$J$2:$J$2201,"No")=0,"Yes","No")</f>
        <v>Yes</v>
      </c>
    </row>
    <row r="35" customFormat="false" ht="15" hidden="false" customHeight="false" outlineLevel="0" collapsed="false">
      <c r="A35" s="22" t="s">
        <v>973</v>
      </c>
      <c r="B35" s="23" t="n">
        <v>45999</v>
      </c>
      <c r="C35" s="22" t="s">
        <v>959</v>
      </c>
      <c r="D35" s="21" t="n">
        <v>1015</v>
      </c>
      <c r="E35" s="12" t="n">
        <f aca="false">COUNTIFS('Bill lines'!$A$2:$A$2201,A35)</f>
        <v>3</v>
      </c>
      <c r="F35" s="17" t="n">
        <f aca="false">SUMIFS('Bill lines'!$I$2:$I$2201,'Bill lines'!$A$2:$A$2201,A35)</f>
        <v>5315.88</v>
      </c>
      <c r="G35" s="17" t="n">
        <f aca="false">ROUND(ROUND(F35*100,0)/10,0)/100</f>
        <v>531.59</v>
      </c>
      <c r="H35" s="17" t="n">
        <f aca="false">F35+G35</f>
        <v>5847.47</v>
      </c>
      <c r="I35" s="26" t="n">
        <f aca="false">DATE(YEAR(B35),MONTH(B35),1)</f>
        <v>45992</v>
      </c>
      <c r="J35" s="22" t="str">
        <f aca="false">IF(COUNTIFS('Bill lines'!$A$2:$A$2201,A35,'Bill lines'!$J$2:$J$2201,"No")=0,"Yes","No")</f>
        <v>Yes</v>
      </c>
    </row>
    <row r="36" customFormat="false" ht="15" hidden="false" customHeight="false" outlineLevel="0" collapsed="false">
      <c r="A36" s="22" t="s">
        <v>974</v>
      </c>
      <c r="B36" s="23" t="n">
        <v>46000</v>
      </c>
      <c r="C36" s="22" t="s">
        <v>944</v>
      </c>
      <c r="D36" s="21" t="n">
        <v>1013</v>
      </c>
      <c r="E36" s="12" t="n">
        <f aca="false">COUNTIFS('Bill lines'!$A$2:$A$2201,A36)</f>
        <v>2</v>
      </c>
      <c r="F36" s="17" t="n">
        <f aca="false">SUMIFS('Bill lines'!$I$2:$I$2201,'Bill lines'!$A$2:$A$2201,A36)</f>
        <v>2860.76</v>
      </c>
      <c r="G36" s="17" t="n">
        <f aca="false">ROUND(ROUND(F36*100,0)/10,0)/100</f>
        <v>286.08</v>
      </c>
      <c r="H36" s="17" t="n">
        <f aca="false">F36+G36</f>
        <v>3146.84</v>
      </c>
      <c r="I36" s="26" t="n">
        <f aca="false">DATE(YEAR(B36),MONTH(B36),1)</f>
        <v>45992</v>
      </c>
      <c r="J36" s="22" t="str">
        <f aca="false">IF(COUNTIFS('Bill lines'!$A$2:$A$2201,A36,'Bill lines'!$J$2:$J$2201,"No")=0,"Yes","No")</f>
        <v>Yes</v>
      </c>
    </row>
    <row r="37" customFormat="false" ht="15" hidden="false" customHeight="false" outlineLevel="0" collapsed="false">
      <c r="A37" s="22" t="s">
        <v>975</v>
      </c>
      <c r="B37" s="23" t="n">
        <v>46001</v>
      </c>
      <c r="C37" s="22" t="s">
        <v>939</v>
      </c>
      <c r="D37" s="21" t="n">
        <v>1009</v>
      </c>
      <c r="E37" s="12" t="n">
        <f aca="false">COUNTIFS('Bill lines'!$A$2:$A$2201,A37)</f>
        <v>2</v>
      </c>
      <c r="F37" s="17" t="n">
        <f aca="false">SUMIFS('Bill lines'!$I$2:$I$2201,'Bill lines'!$A$2:$A$2201,A37)</f>
        <v>4295.36</v>
      </c>
      <c r="G37" s="17" t="n">
        <f aca="false">ROUND(ROUND(F37*100,0)/10,0)/100</f>
        <v>429.54</v>
      </c>
      <c r="H37" s="17" t="n">
        <f aca="false">F37+G37</f>
        <v>4724.9</v>
      </c>
      <c r="I37" s="26" t="n">
        <f aca="false">DATE(YEAR(B37),MONTH(B37),1)</f>
        <v>45992</v>
      </c>
      <c r="J37" s="22" t="str">
        <f aca="false">IF(COUNTIFS('Bill lines'!$A$2:$A$2201,A37,'Bill lines'!$J$2:$J$2201,"No")=0,"Yes","No")</f>
        <v>No</v>
      </c>
    </row>
    <row r="38" customFormat="false" ht="15" hidden="false" customHeight="false" outlineLevel="0" collapsed="false">
      <c r="A38" s="22" t="s">
        <v>976</v>
      </c>
      <c r="B38" s="23" t="n">
        <v>46001</v>
      </c>
      <c r="C38" s="22" t="s">
        <v>939</v>
      </c>
      <c r="D38" s="21" t="n">
        <v>1015</v>
      </c>
      <c r="E38" s="12" t="n">
        <f aca="false">COUNTIFS('Bill lines'!$A$2:$A$2201,A38)</f>
        <v>5</v>
      </c>
      <c r="F38" s="17" t="n">
        <f aca="false">SUMIFS('Bill lines'!$I$2:$I$2201,'Bill lines'!$A$2:$A$2201,A38)</f>
        <v>8699.44</v>
      </c>
      <c r="G38" s="17" t="n">
        <f aca="false">ROUND(ROUND(F38*100,0)/10,0)/100</f>
        <v>869.94</v>
      </c>
      <c r="H38" s="17" t="n">
        <f aca="false">F38+G38</f>
        <v>9569.38</v>
      </c>
      <c r="I38" s="26" t="n">
        <f aca="false">DATE(YEAR(B38),MONTH(B38),1)</f>
        <v>45992</v>
      </c>
      <c r="J38" s="22" t="str">
        <f aca="false">IF(COUNTIFS('Bill lines'!$A$2:$A$2201,A38,'Bill lines'!$J$2:$J$2201,"No")=0,"Yes","No")</f>
        <v>No</v>
      </c>
    </row>
    <row r="39" customFormat="false" ht="15" hidden="false" customHeight="false" outlineLevel="0" collapsed="false">
      <c r="A39" s="22" t="s">
        <v>977</v>
      </c>
      <c r="B39" s="23" t="n">
        <v>46003</v>
      </c>
      <c r="C39" s="22" t="s">
        <v>964</v>
      </c>
      <c r="D39" s="21" t="n">
        <v>1006</v>
      </c>
      <c r="E39" s="12" t="n">
        <f aca="false">COUNTIFS('Bill lines'!$A$2:$A$2201,A39)</f>
        <v>5</v>
      </c>
      <c r="F39" s="17" t="n">
        <f aca="false">SUMIFS('Bill lines'!$I$2:$I$2201,'Bill lines'!$A$2:$A$2201,A39)</f>
        <v>8573.34</v>
      </c>
      <c r="G39" s="17" t="n">
        <f aca="false">ROUND(ROUND(F39*100,0)/10,0)/100</f>
        <v>857.33</v>
      </c>
      <c r="H39" s="17" t="n">
        <f aca="false">F39+G39</f>
        <v>9430.67</v>
      </c>
      <c r="I39" s="26" t="n">
        <f aca="false">DATE(YEAR(B39),MONTH(B39),1)</f>
        <v>45992</v>
      </c>
      <c r="J39" s="22" t="str">
        <f aca="false">IF(COUNTIFS('Bill lines'!$A$2:$A$2201,A39,'Bill lines'!$J$2:$J$2201,"No")=0,"Yes","No")</f>
        <v>Yes</v>
      </c>
    </row>
    <row r="40" customFormat="false" ht="15" hidden="false" customHeight="false" outlineLevel="0" collapsed="false">
      <c r="A40" s="22" t="s">
        <v>978</v>
      </c>
      <c r="B40" s="23" t="n">
        <v>46003</v>
      </c>
      <c r="C40" s="22" t="s">
        <v>929</v>
      </c>
      <c r="D40" s="21" t="n">
        <v>1014</v>
      </c>
      <c r="E40" s="12" t="n">
        <f aca="false">COUNTIFS('Bill lines'!$A$2:$A$2201,A40)</f>
        <v>5</v>
      </c>
      <c r="F40" s="17" t="n">
        <f aca="false">SUMIFS('Bill lines'!$I$2:$I$2201,'Bill lines'!$A$2:$A$2201,A40)</f>
        <v>6161.32</v>
      </c>
      <c r="G40" s="17" t="n">
        <f aca="false">ROUND(ROUND(F40*100,0)/10,0)/100</f>
        <v>616.13</v>
      </c>
      <c r="H40" s="17" t="n">
        <f aca="false">F40+G40</f>
        <v>6777.45</v>
      </c>
      <c r="I40" s="26" t="n">
        <f aca="false">DATE(YEAR(B40),MONTH(B40),1)</f>
        <v>45992</v>
      </c>
      <c r="J40" s="22" t="str">
        <f aca="false">IF(COUNTIFS('Bill lines'!$A$2:$A$2201,A40,'Bill lines'!$J$2:$J$2201,"No")=0,"Yes","No")</f>
        <v>Yes</v>
      </c>
    </row>
    <row r="41" customFormat="false" ht="15" hidden="false" customHeight="false" outlineLevel="0" collapsed="false">
      <c r="A41" s="22" t="s">
        <v>979</v>
      </c>
      <c r="B41" s="23" t="n">
        <v>46004</v>
      </c>
      <c r="C41" s="22" t="s">
        <v>939</v>
      </c>
      <c r="D41" s="21" t="n">
        <v>1009</v>
      </c>
      <c r="E41" s="12" t="n">
        <f aca="false">COUNTIFS('Bill lines'!$A$2:$A$2201,A41)</f>
        <v>4</v>
      </c>
      <c r="F41" s="17" t="n">
        <f aca="false">SUMIFS('Bill lines'!$I$2:$I$2201,'Bill lines'!$A$2:$A$2201,A41)</f>
        <v>7387.46</v>
      </c>
      <c r="G41" s="17" t="n">
        <f aca="false">ROUND(ROUND(F41*100,0)/10,0)/100</f>
        <v>738.75</v>
      </c>
      <c r="H41" s="17" t="n">
        <f aca="false">F41+G41</f>
        <v>8126.21</v>
      </c>
      <c r="I41" s="26" t="n">
        <f aca="false">DATE(YEAR(B41),MONTH(B41),1)</f>
        <v>45992</v>
      </c>
      <c r="J41" s="22" t="str">
        <f aca="false">IF(COUNTIFS('Bill lines'!$A$2:$A$2201,A41,'Bill lines'!$J$2:$J$2201,"No")=0,"Yes","No")</f>
        <v>No</v>
      </c>
    </row>
    <row r="42" customFormat="false" ht="15" hidden="false" customHeight="false" outlineLevel="0" collapsed="false">
      <c r="A42" s="22" t="s">
        <v>980</v>
      </c>
      <c r="B42" s="23" t="n">
        <v>46004</v>
      </c>
      <c r="C42" s="22" t="s">
        <v>939</v>
      </c>
      <c r="D42" s="21" t="n">
        <v>1014</v>
      </c>
      <c r="E42" s="12" t="n">
        <f aca="false">COUNTIFS('Bill lines'!$A$2:$A$2201,A42)</f>
        <v>2</v>
      </c>
      <c r="F42" s="17" t="n">
        <f aca="false">SUMIFS('Bill lines'!$I$2:$I$2201,'Bill lines'!$A$2:$A$2201,A42)</f>
        <v>1826.56</v>
      </c>
      <c r="G42" s="17" t="n">
        <f aca="false">ROUND(ROUND(F42*100,0)/10,0)/100</f>
        <v>182.66</v>
      </c>
      <c r="H42" s="17" t="n">
        <f aca="false">F42+G42</f>
        <v>2009.22</v>
      </c>
      <c r="I42" s="26" t="n">
        <f aca="false">DATE(YEAR(B42),MONTH(B42),1)</f>
        <v>45992</v>
      </c>
      <c r="J42" s="22" t="str">
        <f aca="false">IF(COUNTIFS('Bill lines'!$A$2:$A$2201,A42,'Bill lines'!$J$2:$J$2201,"No")=0,"Yes","No")</f>
        <v>Yes</v>
      </c>
    </row>
    <row r="43" customFormat="false" ht="15" hidden="false" customHeight="false" outlineLevel="0" collapsed="false">
      <c r="A43" s="22" t="s">
        <v>981</v>
      </c>
      <c r="B43" s="23" t="n">
        <v>46005</v>
      </c>
      <c r="C43" s="22" t="s">
        <v>935</v>
      </c>
      <c r="D43" s="21" t="n">
        <v>1007</v>
      </c>
      <c r="E43" s="12" t="n">
        <f aca="false">COUNTIFS('Bill lines'!$A$2:$A$2201,A43)</f>
        <v>2</v>
      </c>
      <c r="F43" s="17" t="n">
        <f aca="false">SUMIFS('Bill lines'!$I$2:$I$2201,'Bill lines'!$A$2:$A$2201,A43)</f>
        <v>3165.7</v>
      </c>
      <c r="G43" s="17" t="n">
        <f aca="false">ROUND(ROUND(F43*100,0)/10,0)/100</f>
        <v>316.57</v>
      </c>
      <c r="H43" s="17" t="n">
        <f aca="false">F43+G43</f>
        <v>3482.27</v>
      </c>
      <c r="I43" s="26" t="n">
        <f aca="false">DATE(YEAR(B43),MONTH(B43),1)</f>
        <v>45992</v>
      </c>
      <c r="J43" s="22" t="str">
        <f aca="false">IF(COUNTIFS('Bill lines'!$A$2:$A$2201,A43,'Bill lines'!$J$2:$J$2201,"No")=0,"Yes","No")</f>
        <v>Yes</v>
      </c>
    </row>
    <row r="44" customFormat="false" ht="15" hidden="false" customHeight="false" outlineLevel="0" collapsed="false">
      <c r="A44" s="22" t="s">
        <v>982</v>
      </c>
      <c r="B44" s="23" t="n">
        <v>46006</v>
      </c>
      <c r="C44" s="22" t="s">
        <v>944</v>
      </c>
      <c r="D44" s="21" t="n">
        <v>1003</v>
      </c>
      <c r="E44" s="12" t="n">
        <f aca="false">COUNTIFS('Bill lines'!$A$2:$A$2201,A44)</f>
        <v>3</v>
      </c>
      <c r="F44" s="17" t="n">
        <f aca="false">SUMIFS('Bill lines'!$I$2:$I$2201,'Bill lines'!$A$2:$A$2201,A44)</f>
        <v>6776.87</v>
      </c>
      <c r="G44" s="17" t="n">
        <f aca="false">ROUND(ROUND(F44*100,0)/10,0)/100</f>
        <v>677.69</v>
      </c>
      <c r="H44" s="17" t="n">
        <f aca="false">F44+G44</f>
        <v>7454.56</v>
      </c>
      <c r="I44" s="26" t="n">
        <f aca="false">DATE(YEAR(B44),MONTH(B44),1)</f>
        <v>45992</v>
      </c>
      <c r="J44" s="22" t="str">
        <f aca="false">IF(COUNTIFS('Bill lines'!$A$2:$A$2201,A44,'Bill lines'!$J$2:$J$2201,"No")=0,"Yes","No")</f>
        <v>Yes</v>
      </c>
    </row>
    <row r="45" customFormat="false" ht="15" hidden="false" customHeight="false" outlineLevel="0" collapsed="false">
      <c r="A45" s="22" t="s">
        <v>983</v>
      </c>
      <c r="B45" s="23" t="n">
        <v>46006</v>
      </c>
      <c r="C45" s="22" t="s">
        <v>959</v>
      </c>
      <c r="D45" s="21" t="n">
        <v>1010</v>
      </c>
      <c r="E45" s="12" t="n">
        <f aca="false">COUNTIFS('Bill lines'!$A$2:$A$2201,A45)</f>
        <v>4</v>
      </c>
      <c r="F45" s="17" t="n">
        <f aca="false">SUMIFS('Bill lines'!$I$2:$I$2201,'Bill lines'!$A$2:$A$2201,A45)</f>
        <v>6396.21</v>
      </c>
      <c r="G45" s="17" t="n">
        <f aca="false">ROUND(ROUND(F45*100,0)/10,0)/100</f>
        <v>639.62</v>
      </c>
      <c r="H45" s="17" t="n">
        <f aca="false">F45+G45</f>
        <v>7035.83</v>
      </c>
      <c r="I45" s="26" t="n">
        <f aca="false">DATE(YEAR(B45),MONTH(B45),1)</f>
        <v>45992</v>
      </c>
      <c r="J45" s="22" t="str">
        <f aca="false">IF(COUNTIFS('Bill lines'!$A$2:$A$2201,A45,'Bill lines'!$J$2:$J$2201,"No")=0,"Yes","No")</f>
        <v>No</v>
      </c>
    </row>
    <row r="46" customFormat="false" ht="15" hidden="false" customHeight="false" outlineLevel="0" collapsed="false">
      <c r="A46" s="22" t="s">
        <v>984</v>
      </c>
      <c r="B46" s="23" t="n">
        <v>46006</v>
      </c>
      <c r="C46" s="22" t="s">
        <v>929</v>
      </c>
      <c r="D46" s="21" t="n">
        <v>1014</v>
      </c>
      <c r="E46" s="12" t="n">
        <f aca="false">COUNTIFS('Bill lines'!$A$2:$A$2201,A46)</f>
        <v>1</v>
      </c>
      <c r="F46" s="17" t="n">
        <f aca="false">SUMIFS('Bill lines'!$I$2:$I$2201,'Bill lines'!$A$2:$A$2201,A46)</f>
        <v>2574.81</v>
      </c>
      <c r="G46" s="17" t="n">
        <f aca="false">ROUND(ROUND(F46*100,0)/10,0)/100</f>
        <v>257.48</v>
      </c>
      <c r="H46" s="17" t="n">
        <f aca="false">F46+G46</f>
        <v>2832.29</v>
      </c>
      <c r="I46" s="26" t="n">
        <f aca="false">DATE(YEAR(B46),MONTH(B46),1)</f>
        <v>45992</v>
      </c>
      <c r="J46" s="22" t="str">
        <f aca="false">IF(COUNTIFS('Bill lines'!$A$2:$A$2201,A46,'Bill lines'!$J$2:$J$2201,"No")=0,"Yes","No")</f>
        <v>Yes</v>
      </c>
    </row>
    <row r="47" customFormat="false" ht="15" hidden="false" customHeight="false" outlineLevel="0" collapsed="false">
      <c r="A47" s="22" t="s">
        <v>985</v>
      </c>
      <c r="B47" s="23" t="n">
        <v>46007</v>
      </c>
      <c r="C47" s="22" t="s">
        <v>986</v>
      </c>
      <c r="D47" s="21" t="n">
        <v>1007</v>
      </c>
      <c r="E47" s="12" t="n">
        <f aca="false">COUNTIFS('Bill lines'!$A$2:$A$2201,A47)</f>
        <v>2</v>
      </c>
      <c r="F47" s="17" t="n">
        <f aca="false">SUMIFS('Bill lines'!$I$2:$I$2201,'Bill lines'!$A$2:$A$2201,A47)</f>
        <v>12631.81</v>
      </c>
      <c r="G47" s="17" t="n">
        <f aca="false">ROUND(ROUND(F47*100,0)/10,0)/100</f>
        <v>1263.18</v>
      </c>
      <c r="H47" s="17" t="n">
        <f aca="false">F47+G47</f>
        <v>13894.99</v>
      </c>
      <c r="I47" s="26" t="n">
        <f aca="false">DATE(YEAR(B47),MONTH(B47),1)</f>
        <v>45992</v>
      </c>
      <c r="J47" s="22" t="str">
        <f aca="false">IF(COUNTIFS('Bill lines'!$A$2:$A$2201,A47,'Bill lines'!$J$2:$J$2201,"No")=0,"Yes","No")</f>
        <v>Yes</v>
      </c>
    </row>
    <row r="48" customFormat="false" ht="15" hidden="false" customHeight="false" outlineLevel="0" collapsed="false">
      <c r="A48" s="22" t="s">
        <v>987</v>
      </c>
      <c r="B48" s="23" t="n">
        <v>46007</v>
      </c>
      <c r="C48" s="22" t="s">
        <v>939</v>
      </c>
      <c r="D48" s="21" t="n">
        <v>1019</v>
      </c>
      <c r="E48" s="12" t="n">
        <f aca="false">COUNTIFS('Bill lines'!$A$2:$A$2201,A48)</f>
        <v>5</v>
      </c>
      <c r="F48" s="17" t="n">
        <f aca="false">SUMIFS('Bill lines'!$I$2:$I$2201,'Bill lines'!$A$2:$A$2201,A48)</f>
        <v>6849.25</v>
      </c>
      <c r="G48" s="17" t="n">
        <f aca="false">ROUND(ROUND(F48*100,0)/10,0)/100</f>
        <v>684.93</v>
      </c>
      <c r="H48" s="17" t="n">
        <f aca="false">F48+G48</f>
        <v>7534.18</v>
      </c>
      <c r="I48" s="26" t="n">
        <f aca="false">DATE(YEAR(B48),MONTH(B48),1)</f>
        <v>45992</v>
      </c>
      <c r="J48" s="22" t="str">
        <f aca="false">IF(COUNTIFS('Bill lines'!$A$2:$A$2201,A48,'Bill lines'!$J$2:$J$2201,"No")=0,"Yes","No")</f>
        <v>Yes</v>
      </c>
    </row>
    <row r="49" customFormat="false" ht="15" hidden="false" customHeight="false" outlineLevel="0" collapsed="false">
      <c r="A49" s="22" t="s">
        <v>988</v>
      </c>
      <c r="B49" s="23" t="n">
        <v>46008</v>
      </c>
      <c r="C49" s="22" t="s">
        <v>989</v>
      </c>
      <c r="D49" s="21" t="n">
        <v>1009</v>
      </c>
      <c r="E49" s="12" t="n">
        <f aca="false">COUNTIFS('Bill lines'!$A$2:$A$2201,A49)</f>
        <v>5</v>
      </c>
      <c r="F49" s="17" t="n">
        <f aca="false">SUMIFS('Bill lines'!$I$2:$I$2201,'Bill lines'!$A$2:$A$2201,A49)</f>
        <v>28651.04</v>
      </c>
      <c r="G49" s="17" t="n">
        <f aca="false">ROUND(ROUND(F49*100,0)/10,0)/100</f>
        <v>2865.1</v>
      </c>
      <c r="H49" s="17" t="n">
        <f aca="false">F49+G49</f>
        <v>31516.14</v>
      </c>
      <c r="I49" s="26" t="n">
        <f aca="false">DATE(YEAR(B49),MONTH(B49),1)</f>
        <v>45992</v>
      </c>
      <c r="J49" s="22" t="str">
        <f aca="false">IF(COUNTIFS('Bill lines'!$A$2:$A$2201,A49,'Bill lines'!$J$2:$J$2201,"No")=0,"Yes","No")</f>
        <v>Yes</v>
      </c>
    </row>
    <row r="50" customFormat="false" ht="15" hidden="false" customHeight="false" outlineLevel="0" collapsed="false">
      <c r="A50" s="22" t="s">
        <v>990</v>
      </c>
      <c r="B50" s="23" t="n">
        <v>46008</v>
      </c>
      <c r="C50" s="22" t="s">
        <v>944</v>
      </c>
      <c r="D50" s="21" t="n">
        <v>1009</v>
      </c>
      <c r="E50" s="12" t="n">
        <f aca="false">COUNTIFS('Bill lines'!$A$2:$A$2201,A50)</f>
        <v>3</v>
      </c>
      <c r="F50" s="17" t="n">
        <f aca="false">SUMIFS('Bill lines'!$I$2:$I$2201,'Bill lines'!$A$2:$A$2201,A50)</f>
        <v>5065.39</v>
      </c>
      <c r="G50" s="17" t="n">
        <f aca="false">ROUND(ROUND(F50*100,0)/10,0)/100</f>
        <v>506.54</v>
      </c>
      <c r="H50" s="17" t="n">
        <f aca="false">F50+G50</f>
        <v>5571.93</v>
      </c>
      <c r="I50" s="26" t="n">
        <f aca="false">DATE(YEAR(B50),MONTH(B50),1)</f>
        <v>45992</v>
      </c>
      <c r="J50" s="22" t="str">
        <f aca="false">IF(COUNTIFS('Bill lines'!$A$2:$A$2201,A50,'Bill lines'!$J$2:$J$2201,"No")=0,"Yes","No")</f>
        <v>Yes</v>
      </c>
    </row>
    <row r="51" customFormat="false" ht="15" hidden="false" customHeight="false" outlineLevel="0" collapsed="false">
      <c r="A51" s="22" t="s">
        <v>991</v>
      </c>
      <c r="B51" s="23" t="n">
        <v>46008</v>
      </c>
      <c r="C51" s="22" t="s">
        <v>937</v>
      </c>
      <c r="D51" s="21" t="n">
        <v>1017</v>
      </c>
      <c r="E51" s="12" t="n">
        <f aca="false">COUNTIFS('Bill lines'!$A$2:$A$2201,A51)</f>
        <v>3</v>
      </c>
      <c r="F51" s="17" t="n">
        <f aca="false">SUMIFS('Bill lines'!$I$2:$I$2201,'Bill lines'!$A$2:$A$2201,A51)</f>
        <v>6506.96</v>
      </c>
      <c r="G51" s="17" t="n">
        <f aca="false">ROUND(ROUND(F51*100,0)/10,0)/100</f>
        <v>650.7</v>
      </c>
      <c r="H51" s="17" t="n">
        <f aca="false">F51+G51</f>
        <v>7157.66</v>
      </c>
      <c r="I51" s="26" t="n">
        <f aca="false">DATE(YEAR(B51),MONTH(B51),1)</f>
        <v>45992</v>
      </c>
      <c r="J51" s="22" t="str">
        <f aca="false">IF(COUNTIFS('Bill lines'!$A$2:$A$2201,A51,'Bill lines'!$J$2:$J$2201,"No")=0,"Yes","No")</f>
        <v>Yes</v>
      </c>
    </row>
    <row r="52" customFormat="false" ht="15" hidden="false" customHeight="false" outlineLevel="0" collapsed="false">
      <c r="A52" s="22" t="s">
        <v>992</v>
      </c>
      <c r="B52" s="23" t="n">
        <v>46009</v>
      </c>
      <c r="C52" s="22" t="s">
        <v>959</v>
      </c>
      <c r="D52" s="21" t="n">
        <v>1004</v>
      </c>
      <c r="E52" s="12" t="n">
        <f aca="false">COUNTIFS('Bill lines'!$A$2:$A$2201,A52)</f>
        <v>2</v>
      </c>
      <c r="F52" s="17" t="n">
        <f aca="false">SUMIFS('Bill lines'!$I$2:$I$2201,'Bill lines'!$A$2:$A$2201,A52)</f>
        <v>2211.48</v>
      </c>
      <c r="G52" s="17" t="n">
        <f aca="false">ROUND(ROUND(F52*100,0)/10,0)/100</f>
        <v>221.15</v>
      </c>
      <c r="H52" s="17" t="n">
        <f aca="false">F52+G52</f>
        <v>2432.63</v>
      </c>
      <c r="I52" s="26" t="n">
        <f aca="false">DATE(YEAR(B52),MONTH(B52),1)</f>
        <v>45992</v>
      </c>
      <c r="J52" s="22" t="str">
        <f aca="false">IF(COUNTIFS('Bill lines'!$A$2:$A$2201,A52,'Bill lines'!$J$2:$J$2201,"No")=0,"Yes","No")</f>
        <v>Yes</v>
      </c>
    </row>
    <row r="53" customFormat="false" ht="15" hidden="false" customHeight="false" outlineLevel="0" collapsed="false">
      <c r="A53" s="22" t="s">
        <v>993</v>
      </c>
      <c r="B53" s="23" t="n">
        <v>46009</v>
      </c>
      <c r="C53" s="22" t="s">
        <v>964</v>
      </c>
      <c r="D53" s="21" t="n">
        <v>1011</v>
      </c>
      <c r="E53" s="12" t="n">
        <f aca="false">COUNTIFS('Bill lines'!$A$2:$A$2201,A53)</f>
        <v>3</v>
      </c>
      <c r="F53" s="17" t="n">
        <f aca="false">SUMIFS('Bill lines'!$I$2:$I$2201,'Bill lines'!$A$2:$A$2201,A53)</f>
        <v>4470.5</v>
      </c>
      <c r="G53" s="17" t="n">
        <f aca="false">ROUND(ROUND(F53*100,0)/10,0)/100</f>
        <v>447.05</v>
      </c>
      <c r="H53" s="17" t="n">
        <f aca="false">F53+G53</f>
        <v>4917.55</v>
      </c>
      <c r="I53" s="26" t="n">
        <f aca="false">DATE(YEAR(B53),MONTH(B53),1)</f>
        <v>45992</v>
      </c>
      <c r="J53" s="22" t="str">
        <f aca="false">IF(COUNTIFS('Bill lines'!$A$2:$A$2201,A53,'Bill lines'!$J$2:$J$2201,"No")=0,"Yes","No")</f>
        <v>No</v>
      </c>
    </row>
    <row r="54" customFormat="false" ht="15" hidden="false" customHeight="false" outlineLevel="0" collapsed="false">
      <c r="A54" s="22" t="s">
        <v>994</v>
      </c>
      <c r="B54" s="23" t="n">
        <v>46009</v>
      </c>
      <c r="C54" s="22" t="s">
        <v>986</v>
      </c>
      <c r="D54" s="21" t="n">
        <v>1015</v>
      </c>
      <c r="E54" s="12" t="n">
        <f aca="false">COUNTIFS('Bill lines'!$A$2:$A$2201,A54)</f>
        <v>5</v>
      </c>
      <c r="F54" s="17" t="n">
        <f aca="false">SUMIFS('Bill lines'!$I$2:$I$2201,'Bill lines'!$A$2:$A$2201,A54)</f>
        <v>32189.66</v>
      </c>
      <c r="G54" s="17" t="n">
        <f aca="false">ROUND(ROUND(F54*100,0)/10,0)/100</f>
        <v>3218.97</v>
      </c>
      <c r="H54" s="17" t="n">
        <f aca="false">F54+G54</f>
        <v>35408.63</v>
      </c>
      <c r="I54" s="26" t="n">
        <f aca="false">DATE(YEAR(B54),MONTH(B54),1)</f>
        <v>45992</v>
      </c>
      <c r="J54" s="22" t="str">
        <f aca="false">IF(COUNTIFS('Bill lines'!$A$2:$A$2201,A54,'Bill lines'!$J$2:$J$2201,"No")=0,"Yes","No")</f>
        <v>Yes</v>
      </c>
    </row>
    <row r="55" customFormat="false" ht="15" hidden="false" customHeight="false" outlineLevel="0" collapsed="false">
      <c r="A55" s="22" t="s">
        <v>995</v>
      </c>
      <c r="B55" s="23" t="n">
        <v>46009</v>
      </c>
      <c r="C55" s="22" t="s">
        <v>964</v>
      </c>
      <c r="D55" s="21" t="n">
        <v>1017</v>
      </c>
      <c r="E55" s="12" t="n">
        <f aca="false">COUNTIFS('Bill lines'!$A$2:$A$2201,A55)</f>
        <v>3</v>
      </c>
      <c r="F55" s="17" t="n">
        <f aca="false">SUMIFS('Bill lines'!$I$2:$I$2201,'Bill lines'!$A$2:$A$2201,A55)</f>
        <v>4806.18</v>
      </c>
      <c r="G55" s="17" t="n">
        <f aca="false">ROUND(ROUND(F55*100,0)/10,0)/100</f>
        <v>480.62</v>
      </c>
      <c r="H55" s="17" t="n">
        <f aca="false">F55+G55</f>
        <v>5286.8</v>
      </c>
      <c r="I55" s="26" t="n">
        <f aca="false">DATE(YEAR(B55),MONTH(B55),1)</f>
        <v>45992</v>
      </c>
      <c r="J55" s="22" t="str">
        <f aca="false">IF(COUNTIFS('Bill lines'!$A$2:$A$2201,A55,'Bill lines'!$J$2:$J$2201,"No")=0,"Yes","No")</f>
        <v>Yes</v>
      </c>
    </row>
    <row r="56" customFormat="false" ht="15" hidden="false" customHeight="false" outlineLevel="0" collapsed="false">
      <c r="A56" s="22" t="s">
        <v>996</v>
      </c>
      <c r="B56" s="23" t="n">
        <v>46010</v>
      </c>
      <c r="C56" s="22" t="s">
        <v>944</v>
      </c>
      <c r="D56" s="21" t="n">
        <v>1004</v>
      </c>
      <c r="E56" s="12" t="n">
        <f aca="false">COUNTIFS('Bill lines'!$A$2:$A$2201,A56)</f>
        <v>2</v>
      </c>
      <c r="F56" s="17" t="n">
        <f aca="false">SUMIFS('Bill lines'!$I$2:$I$2201,'Bill lines'!$A$2:$A$2201,A56)</f>
        <v>2944.86</v>
      </c>
      <c r="G56" s="17" t="n">
        <f aca="false">ROUND(ROUND(F56*100,0)/10,0)/100</f>
        <v>294.49</v>
      </c>
      <c r="H56" s="17" t="n">
        <f aca="false">F56+G56</f>
        <v>3239.35</v>
      </c>
      <c r="I56" s="26" t="n">
        <f aca="false">DATE(YEAR(B56),MONTH(B56),1)</f>
        <v>45992</v>
      </c>
      <c r="J56" s="22" t="str">
        <f aca="false">IF(COUNTIFS('Bill lines'!$A$2:$A$2201,A56,'Bill lines'!$J$2:$J$2201,"No")=0,"Yes","No")</f>
        <v>Yes</v>
      </c>
    </row>
    <row r="57" customFormat="false" ht="15" hidden="false" customHeight="false" outlineLevel="0" collapsed="false">
      <c r="A57" s="22" t="s">
        <v>997</v>
      </c>
      <c r="B57" s="23" t="n">
        <v>46010</v>
      </c>
      <c r="C57" s="22" t="s">
        <v>935</v>
      </c>
      <c r="D57" s="21" t="n">
        <v>1009</v>
      </c>
      <c r="E57" s="12" t="n">
        <f aca="false">COUNTIFS('Bill lines'!$A$2:$A$2201,A57)</f>
        <v>4</v>
      </c>
      <c r="F57" s="17" t="n">
        <f aca="false">SUMIFS('Bill lines'!$I$2:$I$2201,'Bill lines'!$A$2:$A$2201,A57)</f>
        <v>6039.07</v>
      </c>
      <c r="G57" s="17" t="n">
        <f aca="false">ROUND(ROUND(F57*100,0)/10,0)/100</f>
        <v>603.91</v>
      </c>
      <c r="H57" s="17" t="n">
        <f aca="false">F57+G57</f>
        <v>6642.98</v>
      </c>
      <c r="I57" s="26" t="n">
        <f aca="false">DATE(YEAR(B57),MONTH(B57),1)</f>
        <v>45992</v>
      </c>
      <c r="J57" s="22" t="str">
        <f aca="false">IF(COUNTIFS('Bill lines'!$A$2:$A$2201,A57,'Bill lines'!$J$2:$J$2201,"No")=0,"Yes","No")</f>
        <v>Yes</v>
      </c>
    </row>
    <row r="58" customFormat="false" ht="15" hidden="false" customHeight="false" outlineLevel="0" collapsed="false">
      <c r="A58" s="22" t="s">
        <v>998</v>
      </c>
      <c r="B58" s="23" t="n">
        <v>46011</v>
      </c>
      <c r="C58" s="22" t="s">
        <v>999</v>
      </c>
      <c r="D58" s="21" t="n">
        <v>1007</v>
      </c>
      <c r="E58" s="12" t="n">
        <f aca="false">COUNTIFS('Bill lines'!$A$2:$A$2201,A58)</f>
        <v>5</v>
      </c>
      <c r="F58" s="17" t="n">
        <f aca="false">SUMIFS('Bill lines'!$I$2:$I$2201,'Bill lines'!$A$2:$A$2201,A58)</f>
        <v>6134.69</v>
      </c>
      <c r="G58" s="17" t="n">
        <f aca="false">ROUND(ROUND(F58*100,0)/10,0)/100</f>
        <v>613.47</v>
      </c>
      <c r="H58" s="17" t="n">
        <f aca="false">F58+G58</f>
        <v>6748.16</v>
      </c>
      <c r="I58" s="26" t="n">
        <f aca="false">DATE(YEAR(B58),MONTH(B58),1)</f>
        <v>45992</v>
      </c>
      <c r="J58" s="22" t="str">
        <f aca="false">IF(COUNTIFS('Bill lines'!$A$2:$A$2201,A58,'Bill lines'!$J$2:$J$2201,"No")=0,"Yes","No")</f>
        <v>Yes</v>
      </c>
    </row>
    <row r="59" customFormat="false" ht="15" hidden="false" customHeight="false" outlineLevel="0" collapsed="false">
      <c r="A59" s="22" t="s">
        <v>1000</v>
      </c>
      <c r="B59" s="23" t="n">
        <v>46011</v>
      </c>
      <c r="C59" s="22" t="s">
        <v>929</v>
      </c>
      <c r="D59" s="21" t="n">
        <v>1016</v>
      </c>
      <c r="E59" s="12" t="n">
        <f aca="false">COUNTIFS('Bill lines'!$A$2:$A$2201,A59)</f>
        <v>4</v>
      </c>
      <c r="F59" s="17" t="n">
        <f aca="false">SUMIFS('Bill lines'!$I$2:$I$2201,'Bill lines'!$A$2:$A$2201,A59)</f>
        <v>6364.62</v>
      </c>
      <c r="G59" s="17" t="n">
        <f aca="false">ROUND(ROUND(F59*100,0)/10,0)/100</f>
        <v>636.46</v>
      </c>
      <c r="H59" s="17" t="n">
        <f aca="false">F59+G59</f>
        <v>7001.08</v>
      </c>
      <c r="I59" s="26" t="n">
        <f aca="false">DATE(YEAR(B59),MONTH(B59),1)</f>
        <v>45992</v>
      </c>
      <c r="J59" s="22" t="str">
        <f aca="false">IF(COUNTIFS('Bill lines'!$A$2:$A$2201,A59,'Bill lines'!$J$2:$J$2201,"No")=0,"Yes","No")</f>
        <v>Yes</v>
      </c>
    </row>
    <row r="60" customFormat="false" ht="15" hidden="false" customHeight="false" outlineLevel="0" collapsed="false">
      <c r="A60" s="22" t="s">
        <v>1001</v>
      </c>
      <c r="B60" s="23" t="n">
        <v>46011</v>
      </c>
      <c r="C60" s="22" t="s">
        <v>1002</v>
      </c>
      <c r="D60" s="21" t="n">
        <v>1017</v>
      </c>
      <c r="E60" s="12" t="n">
        <f aca="false">COUNTIFS('Bill lines'!$A$2:$A$2201,A60)</f>
        <v>3</v>
      </c>
      <c r="F60" s="17" t="n">
        <f aca="false">SUMIFS('Bill lines'!$I$2:$I$2201,'Bill lines'!$A$2:$A$2201,A60)</f>
        <v>4097.48</v>
      </c>
      <c r="G60" s="17" t="n">
        <f aca="false">ROUND(ROUND(F60*100,0)/10,0)/100</f>
        <v>409.75</v>
      </c>
      <c r="H60" s="17" t="n">
        <f aca="false">F60+G60</f>
        <v>4507.23</v>
      </c>
      <c r="I60" s="26" t="n">
        <f aca="false">DATE(YEAR(B60),MONTH(B60),1)</f>
        <v>45992</v>
      </c>
      <c r="J60" s="22" t="str">
        <f aca="false">IF(COUNTIFS('Bill lines'!$A$2:$A$2201,A60,'Bill lines'!$J$2:$J$2201,"No")=0,"Yes","No")</f>
        <v>No</v>
      </c>
    </row>
    <row r="61" customFormat="false" ht="15" hidden="false" customHeight="false" outlineLevel="0" collapsed="false">
      <c r="A61" s="22" t="s">
        <v>1003</v>
      </c>
      <c r="B61" s="23" t="n">
        <v>46012</v>
      </c>
      <c r="C61" s="22" t="s">
        <v>999</v>
      </c>
      <c r="D61" s="21" t="n">
        <v>1004</v>
      </c>
      <c r="E61" s="12" t="n">
        <f aca="false">COUNTIFS('Bill lines'!$A$2:$A$2201,A61)</f>
        <v>5</v>
      </c>
      <c r="F61" s="17" t="n">
        <f aca="false">SUMIFS('Bill lines'!$I$2:$I$2201,'Bill lines'!$A$2:$A$2201,A61)</f>
        <v>8734.02</v>
      </c>
      <c r="G61" s="17" t="n">
        <f aca="false">ROUND(ROUND(F61*100,0)/10,0)/100</f>
        <v>873.4</v>
      </c>
      <c r="H61" s="17" t="n">
        <f aca="false">F61+G61</f>
        <v>9607.42</v>
      </c>
      <c r="I61" s="26" t="n">
        <f aca="false">DATE(YEAR(B61),MONTH(B61),1)</f>
        <v>45992</v>
      </c>
      <c r="J61" s="22" t="str">
        <f aca="false">IF(COUNTIFS('Bill lines'!$A$2:$A$2201,A61,'Bill lines'!$J$2:$J$2201,"No")=0,"Yes","No")</f>
        <v>No</v>
      </c>
    </row>
    <row r="62" customFormat="false" ht="15" hidden="false" customHeight="false" outlineLevel="0" collapsed="false">
      <c r="A62" s="22" t="s">
        <v>1004</v>
      </c>
      <c r="B62" s="23" t="n">
        <v>46013</v>
      </c>
      <c r="C62" s="22" t="s">
        <v>929</v>
      </c>
      <c r="D62" s="21" t="n">
        <v>1003</v>
      </c>
      <c r="E62" s="12" t="n">
        <f aca="false">COUNTIFS('Bill lines'!$A$2:$A$2201,A62)</f>
        <v>5</v>
      </c>
      <c r="F62" s="17" t="n">
        <f aca="false">SUMIFS('Bill lines'!$I$2:$I$2201,'Bill lines'!$A$2:$A$2201,A62)</f>
        <v>8633.52</v>
      </c>
      <c r="G62" s="17" t="n">
        <f aca="false">ROUND(ROUND(F62*100,0)/10,0)/100</f>
        <v>863.35</v>
      </c>
      <c r="H62" s="17" t="n">
        <f aca="false">F62+G62</f>
        <v>9496.87</v>
      </c>
      <c r="I62" s="26" t="n">
        <f aca="false">DATE(YEAR(B62),MONTH(B62),1)</f>
        <v>45992</v>
      </c>
      <c r="J62" s="22" t="str">
        <f aca="false">IF(COUNTIFS('Bill lines'!$A$2:$A$2201,A62,'Bill lines'!$J$2:$J$2201,"No")=0,"Yes","No")</f>
        <v>Yes</v>
      </c>
    </row>
    <row r="63" customFormat="false" ht="15" hidden="false" customHeight="false" outlineLevel="0" collapsed="false">
      <c r="A63" s="22" t="s">
        <v>1005</v>
      </c>
      <c r="B63" s="23" t="n">
        <v>46014</v>
      </c>
      <c r="C63" s="22" t="s">
        <v>944</v>
      </c>
      <c r="D63" s="21" t="n">
        <v>1013</v>
      </c>
      <c r="E63" s="12" t="n">
        <f aca="false">COUNTIFS('Bill lines'!$A$2:$A$2201,A63)</f>
        <v>4</v>
      </c>
      <c r="F63" s="17" t="n">
        <f aca="false">SUMIFS('Bill lines'!$I$2:$I$2201,'Bill lines'!$A$2:$A$2201,A63)</f>
        <v>6373.68</v>
      </c>
      <c r="G63" s="17" t="n">
        <f aca="false">ROUND(ROUND(F63*100,0)/10,0)/100</f>
        <v>637.37</v>
      </c>
      <c r="H63" s="17" t="n">
        <f aca="false">F63+G63</f>
        <v>7011.05</v>
      </c>
      <c r="I63" s="26" t="n">
        <f aca="false">DATE(YEAR(B63),MONTH(B63),1)</f>
        <v>45992</v>
      </c>
      <c r="J63" s="22" t="str">
        <f aca="false">IF(COUNTIFS('Bill lines'!$A$2:$A$2201,A63,'Bill lines'!$J$2:$J$2201,"No")=0,"Yes","No")</f>
        <v>No</v>
      </c>
    </row>
    <row r="64" customFormat="false" ht="15" hidden="false" customHeight="false" outlineLevel="0" collapsed="false">
      <c r="A64" s="22" t="s">
        <v>1006</v>
      </c>
      <c r="B64" s="23" t="n">
        <v>46015</v>
      </c>
      <c r="C64" s="22" t="s">
        <v>989</v>
      </c>
      <c r="D64" s="21" t="n">
        <v>1010</v>
      </c>
      <c r="E64" s="12" t="n">
        <f aca="false">COUNTIFS('Bill lines'!$A$2:$A$2201,A64)</f>
        <v>5</v>
      </c>
      <c r="F64" s="17" t="n">
        <f aca="false">SUMIFS('Bill lines'!$I$2:$I$2201,'Bill lines'!$A$2:$A$2201,A64)</f>
        <v>34740.91</v>
      </c>
      <c r="G64" s="17" t="n">
        <f aca="false">ROUND(ROUND(F64*100,0)/10,0)/100</f>
        <v>3474.09</v>
      </c>
      <c r="H64" s="17" t="n">
        <f aca="false">F64+G64</f>
        <v>38215</v>
      </c>
      <c r="I64" s="26" t="n">
        <f aca="false">DATE(YEAR(B64),MONTH(B64),1)</f>
        <v>45992</v>
      </c>
      <c r="J64" s="22" t="str">
        <f aca="false">IF(COUNTIFS('Bill lines'!$A$2:$A$2201,A64,'Bill lines'!$J$2:$J$2201,"No")=0,"Yes","No")</f>
        <v>Yes</v>
      </c>
    </row>
    <row r="65" customFormat="false" ht="15" hidden="false" customHeight="false" outlineLevel="0" collapsed="false">
      <c r="A65" s="22" t="s">
        <v>1007</v>
      </c>
      <c r="B65" s="23" t="n">
        <v>46017</v>
      </c>
      <c r="C65" s="22" t="s">
        <v>944</v>
      </c>
      <c r="D65" s="21" t="n">
        <v>1008</v>
      </c>
      <c r="E65" s="12" t="n">
        <f aca="false">COUNTIFS('Bill lines'!$A$2:$A$2201,A65)</f>
        <v>4</v>
      </c>
      <c r="F65" s="17" t="n">
        <f aca="false">SUMIFS('Bill lines'!$I$2:$I$2201,'Bill lines'!$A$2:$A$2201,A65)</f>
        <v>4914.1</v>
      </c>
      <c r="G65" s="17" t="n">
        <f aca="false">ROUND(ROUND(F65*100,0)/10,0)/100</f>
        <v>491.41</v>
      </c>
      <c r="H65" s="17" t="n">
        <f aca="false">F65+G65</f>
        <v>5405.51</v>
      </c>
      <c r="I65" s="26" t="n">
        <f aca="false">DATE(YEAR(B65),MONTH(B65),1)</f>
        <v>45992</v>
      </c>
      <c r="J65" s="22" t="str">
        <f aca="false">IF(COUNTIFS('Bill lines'!$A$2:$A$2201,A65,'Bill lines'!$J$2:$J$2201,"No")=0,"Yes","No")</f>
        <v>No</v>
      </c>
    </row>
    <row r="66" customFormat="false" ht="15" hidden="false" customHeight="false" outlineLevel="0" collapsed="false">
      <c r="A66" s="22" t="s">
        <v>1008</v>
      </c>
      <c r="B66" s="23" t="n">
        <v>46018</v>
      </c>
      <c r="C66" s="22" t="s">
        <v>929</v>
      </c>
      <c r="D66" s="21" t="n">
        <v>1003</v>
      </c>
      <c r="E66" s="12" t="n">
        <f aca="false">COUNTIFS('Bill lines'!$A$2:$A$2201,A66)</f>
        <v>4</v>
      </c>
      <c r="F66" s="17" t="n">
        <f aca="false">SUMIFS('Bill lines'!$I$2:$I$2201,'Bill lines'!$A$2:$A$2201,A66)</f>
        <v>6667.14</v>
      </c>
      <c r="G66" s="17" t="n">
        <f aca="false">ROUND(ROUND(F66*100,0)/10,0)/100</f>
        <v>666.71</v>
      </c>
      <c r="H66" s="17" t="n">
        <f aca="false">F66+G66</f>
        <v>7333.85</v>
      </c>
      <c r="I66" s="26" t="n">
        <f aca="false">DATE(YEAR(B66),MONTH(B66),1)</f>
        <v>45992</v>
      </c>
      <c r="J66" s="22" t="str">
        <f aca="false">IF(COUNTIFS('Bill lines'!$A$2:$A$2201,A66,'Bill lines'!$J$2:$J$2201,"No")=0,"Yes","No")</f>
        <v>Yes</v>
      </c>
    </row>
    <row r="67" customFormat="false" ht="15" hidden="false" customHeight="false" outlineLevel="0" collapsed="false">
      <c r="A67" s="22" t="s">
        <v>1009</v>
      </c>
      <c r="B67" s="23" t="n">
        <v>46018</v>
      </c>
      <c r="C67" s="22" t="s">
        <v>937</v>
      </c>
      <c r="D67" s="21" t="n">
        <v>1004</v>
      </c>
      <c r="E67" s="12" t="n">
        <f aca="false">COUNTIFS('Bill lines'!$A$2:$A$2201,A67)</f>
        <v>4</v>
      </c>
      <c r="F67" s="17" t="n">
        <f aca="false">SUMIFS('Bill lines'!$I$2:$I$2201,'Bill lines'!$A$2:$A$2201,A67)</f>
        <v>7303.7</v>
      </c>
      <c r="G67" s="17" t="n">
        <f aca="false">ROUND(ROUND(F67*100,0)/10,0)/100</f>
        <v>730.37</v>
      </c>
      <c r="H67" s="17" t="n">
        <f aca="false">F67+G67</f>
        <v>8034.07</v>
      </c>
      <c r="I67" s="26" t="n">
        <f aca="false">DATE(YEAR(B67),MONTH(B67),1)</f>
        <v>45992</v>
      </c>
      <c r="J67" s="22" t="str">
        <f aca="false">IF(COUNTIFS('Bill lines'!$A$2:$A$2201,A67,'Bill lines'!$J$2:$J$2201,"No")=0,"Yes","No")</f>
        <v>Yes</v>
      </c>
    </row>
    <row r="68" customFormat="false" ht="15" hidden="false" customHeight="false" outlineLevel="0" collapsed="false">
      <c r="A68" s="22" t="s">
        <v>1010</v>
      </c>
      <c r="B68" s="23" t="n">
        <v>46018</v>
      </c>
      <c r="C68" s="22" t="s">
        <v>939</v>
      </c>
      <c r="D68" s="21" t="n">
        <v>1011</v>
      </c>
      <c r="E68" s="12" t="n">
        <f aca="false">COUNTIFS('Bill lines'!$A$2:$A$2201,A68)</f>
        <v>2</v>
      </c>
      <c r="F68" s="17" t="n">
        <f aca="false">SUMIFS('Bill lines'!$I$2:$I$2201,'Bill lines'!$A$2:$A$2201,A68)</f>
        <v>3981.08</v>
      </c>
      <c r="G68" s="17" t="n">
        <f aca="false">ROUND(ROUND(F68*100,0)/10,0)/100</f>
        <v>398.11</v>
      </c>
      <c r="H68" s="17" t="n">
        <f aca="false">F68+G68</f>
        <v>4379.19</v>
      </c>
      <c r="I68" s="26" t="n">
        <f aca="false">DATE(YEAR(B68),MONTH(B68),1)</f>
        <v>45992</v>
      </c>
      <c r="J68" s="22" t="str">
        <f aca="false">IF(COUNTIFS('Bill lines'!$A$2:$A$2201,A68,'Bill lines'!$J$2:$J$2201,"No")=0,"Yes","No")</f>
        <v>Yes</v>
      </c>
    </row>
    <row r="69" customFormat="false" ht="15" hidden="false" customHeight="false" outlineLevel="0" collapsed="false">
      <c r="A69" s="22" t="s">
        <v>1011</v>
      </c>
      <c r="B69" s="23" t="n">
        <v>46018</v>
      </c>
      <c r="C69" s="22" t="s">
        <v>1002</v>
      </c>
      <c r="D69" s="21" t="n">
        <v>1020</v>
      </c>
      <c r="E69" s="12" t="n">
        <f aca="false">COUNTIFS('Bill lines'!$A$2:$A$2201,A69)</f>
        <v>4</v>
      </c>
      <c r="F69" s="17" t="n">
        <f aca="false">SUMIFS('Bill lines'!$I$2:$I$2201,'Bill lines'!$A$2:$A$2201,A69)</f>
        <v>7384.61</v>
      </c>
      <c r="G69" s="17" t="n">
        <f aca="false">ROUND(ROUND(F69*100,0)/10,0)/100</f>
        <v>738.46</v>
      </c>
      <c r="H69" s="17" t="n">
        <f aca="false">F69+G69</f>
        <v>8123.07</v>
      </c>
      <c r="I69" s="26" t="n">
        <f aca="false">DATE(YEAR(B69),MONTH(B69),1)</f>
        <v>45992</v>
      </c>
      <c r="J69" s="22" t="str">
        <f aca="false">IF(COUNTIFS('Bill lines'!$A$2:$A$2201,A69,'Bill lines'!$J$2:$J$2201,"No")=0,"Yes","No")</f>
        <v>Yes</v>
      </c>
    </row>
    <row r="70" customFormat="false" ht="15" hidden="false" customHeight="false" outlineLevel="0" collapsed="false">
      <c r="A70" s="22" t="s">
        <v>1012</v>
      </c>
      <c r="B70" s="23" t="n">
        <v>46020</v>
      </c>
      <c r="C70" s="22" t="s">
        <v>1002</v>
      </c>
      <c r="D70" s="21" t="n">
        <v>1019</v>
      </c>
      <c r="E70" s="12" t="n">
        <f aca="false">COUNTIFS('Bill lines'!$A$2:$A$2201,A70)</f>
        <v>4</v>
      </c>
      <c r="F70" s="17" t="n">
        <f aca="false">SUMIFS('Bill lines'!$I$2:$I$2201,'Bill lines'!$A$2:$A$2201,A70)</f>
        <v>7865.13</v>
      </c>
      <c r="G70" s="17" t="n">
        <f aca="false">ROUND(ROUND(F70*100,0)/10,0)/100</f>
        <v>786.51</v>
      </c>
      <c r="H70" s="17" t="n">
        <f aca="false">F70+G70</f>
        <v>8651.64</v>
      </c>
      <c r="I70" s="26" t="n">
        <f aca="false">DATE(YEAR(B70),MONTH(B70),1)</f>
        <v>45992</v>
      </c>
      <c r="J70" s="22" t="str">
        <f aca="false">IF(COUNTIFS('Bill lines'!$A$2:$A$2201,A70,'Bill lines'!$J$2:$J$2201,"No")=0,"Yes","No")</f>
        <v>No</v>
      </c>
    </row>
    <row r="71" customFormat="false" ht="15" hidden="false" customHeight="false" outlineLevel="0" collapsed="false">
      <c r="A71" s="22" t="s">
        <v>1013</v>
      </c>
      <c r="B71" s="23" t="n">
        <v>46020</v>
      </c>
      <c r="C71" s="22" t="s">
        <v>957</v>
      </c>
      <c r="D71" s="21" t="n">
        <v>1021</v>
      </c>
      <c r="E71" s="12" t="n">
        <f aca="false">COUNTIFS('Bill lines'!$A$2:$A$2201,A71)</f>
        <v>4</v>
      </c>
      <c r="F71" s="17" t="n">
        <f aca="false">SUMIFS('Bill lines'!$I$2:$I$2201,'Bill lines'!$A$2:$A$2201,A71)</f>
        <v>7981.96</v>
      </c>
      <c r="G71" s="17" t="n">
        <f aca="false">ROUND(ROUND(F71*100,0)/10,0)/100</f>
        <v>798.2</v>
      </c>
      <c r="H71" s="17" t="n">
        <f aca="false">F71+G71</f>
        <v>8780.16</v>
      </c>
      <c r="I71" s="26" t="n">
        <f aca="false">DATE(YEAR(B71),MONTH(B71),1)</f>
        <v>45992</v>
      </c>
      <c r="J71" s="22" t="str">
        <f aca="false">IF(COUNTIFS('Bill lines'!$A$2:$A$2201,A71,'Bill lines'!$J$2:$J$2201,"No")=0,"Yes","No")</f>
        <v>Yes</v>
      </c>
    </row>
    <row r="72" customFormat="false" ht="15" hidden="false" customHeight="false" outlineLevel="0" collapsed="false">
      <c r="A72" s="22" t="s">
        <v>1014</v>
      </c>
      <c r="B72" s="23" t="n">
        <v>46021</v>
      </c>
      <c r="C72" s="22" t="s">
        <v>989</v>
      </c>
      <c r="D72" s="21" t="n">
        <v>1017</v>
      </c>
      <c r="E72" s="12" t="n">
        <f aca="false">COUNTIFS('Bill lines'!$A$2:$A$2201,A72)</f>
        <v>3</v>
      </c>
      <c r="F72" s="17" t="n">
        <f aca="false">SUMIFS('Bill lines'!$I$2:$I$2201,'Bill lines'!$A$2:$A$2201,A72)</f>
        <v>24554.52</v>
      </c>
      <c r="G72" s="17" t="n">
        <f aca="false">ROUND(ROUND(F72*100,0)/10,0)/100</f>
        <v>2455.45</v>
      </c>
      <c r="H72" s="17" t="n">
        <f aca="false">F72+G72</f>
        <v>27009.97</v>
      </c>
      <c r="I72" s="26" t="n">
        <f aca="false">DATE(YEAR(B72),MONTH(B72),1)</f>
        <v>45992</v>
      </c>
      <c r="J72" s="22" t="str">
        <f aca="false">IF(COUNTIFS('Bill lines'!$A$2:$A$2201,A72,'Bill lines'!$J$2:$J$2201,"No")=0,"Yes","No")</f>
        <v>Yes</v>
      </c>
    </row>
    <row r="73" customFormat="false" ht="15" hidden="false" customHeight="false" outlineLevel="0" collapsed="false">
      <c r="A73" s="22" t="s">
        <v>1015</v>
      </c>
      <c r="B73" s="23" t="n">
        <v>46022</v>
      </c>
      <c r="C73" s="22" t="s">
        <v>939</v>
      </c>
      <c r="D73" s="21" t="n">
        <v>1012</v>
      </c>
      <c r="E73" s="12" t="n">
        <f aca="false">COUNTIFS('Bill lines'!$A$2:$A$2201,A73)</f>
        <v>2</v>
      </c>
      <c r="F73" s="17" t="n">
        <f aca="false">SUMIFS('Bill lines'!$I$2:$I$2201,'Bill lines'!$A$2:$A$2201,A73)</f>
        <v>2202.4</v>
      </c>
      <c r="G73" s="17" t="n">
        <f aca="false">ROUND(ROUND(F73*100,0)/10,0)/100</f>
        <v>220.24</v>
      </c>
      <c r="H73" s="17" t="n">
        <f aca="false">F73+G73</f>
        <v>2422.64</v>
      </c>
      <c r="I73" s="26" t="n">
        <f aca="false">DATE(YEAR(B73),MONTH(B73),1)</f>
        <v>45992</v>
      </c>
      <c r="J73" s="22" t="str">
        <f aca="false">IF(COUNTIFS('Bill lines'!$A$2:$A$2201,A73,'Bill lines'!$J$2:$J$2201,"No")=0,"Yes","No")</f>
        <v>Yes</v>
      </c>
    </row>
    <row r="74" customFormat="false" ht="15" hidden="false" customHeight="false" outlineLevel="0" collapsed="false">
      <c r="A74" s="22" t="s">
        <v>1016</v>
      </c>
      <c r="B74" s="23" t="n">
        <v>46023</v>
      </c>
      <c r="C74" s="22" t="s">
        <v>935</v>
      </c>
      <c r="D74" s="21" t="n">
        <v>1003</v>
      </c>
      <c r="E74" s="12" t="n">
        <f aca="false">COUNTIFS('Bill lines'!$A$2:$A$2201,A74)</f>
        <v>5</v>
      </c>
      <c r="F74" s="17" t="n">
        <f aca="false">SUMIFS('Bill lines'!$I$2:$I$2201,'Bill lines'!$A$2:$A$2201,A74)</f>
        <v>10977.67</v>
      </c>
      <c r="G74" s="17" t="n">
        <f aca="false">ROUND(ROUND(F74*100,0)/10,0)/100</f>
        <v>1097.77</v>
      </c>
      <c r="H74" s="17" t="n">
        <f aca="false">F74+G74</f>
        <v>12075.44</v>
      </c>
      <c r="I74" s="26" t="n">
        <f aca="false">DATE(YEAR(B74),MONTH(B74),1)</f>
        <v>46023</v>
      </c>
      <c r="J74" s="22" t="str">
        <f aca="false">IF(COUNTIFS('Bill lines'!$A$2:$A$2201,A74,'Bill lines'!$J$2:$J$2201,"No")=0,"Yes","No")</f>
        <v>Yes</v>
      </c>
    </row>
    <row r="75" customFormat="false" ht="15" hidden="false" customHeight="false" outlineLevel="0" collapsed="false">
      <c r="A75" s="22" t="s">
        <v>1017</v>
      </c>
      <c r="B75" s="23" t="n">
        <v>46023</v>
      </c>
      <c r="C75" s="22" t="s">
        <v>999</v>
      </c>
      <c r="D75" s="21" t="n">
        <v>1015</v>
      </c>
      <c r="E75" s="12" t="n">
        <f aca="false">COUNTIFS('Bill lines'!$A$2:$A$2201,A75)</f>
        <v>5</v>
      </c>
      <c r="F75" s="17" t="n">
        <f aca="false">SUMIFS('Bill lines'!$I$2:$I$2201,'Bill lines'!$A$2:$A$2201,A75)</f>
        <v>9157.42</v>
      </c>
      <c r="G75" s="17" t="n">
        <f aca="false">ROUND(ROUND(F75*100,0)/10,0)/100</f>
        <v>915.74</v>
      </c>
      <c r="H75" s="17" t="n">
        <f aca="false">F75+G75</f>
        <v>10073.16</v>
      </c>
      <c r="I75" s="26" t="n">
        <f aca="false">DATE(YEAR(B75),MONTH(B75),1)</f>
        <v>46023</v>
      </c>
      <c r="J75" s="22" t="str">
        <f aca="false">IF(COUNTIFS('Bill lines'!$A$2:$A$2201,A75,'Bill lines'!$J$2:$J$2201,"No")=0,"Yes","No")</f>
        <v>Yes</v>
      </c>
    </row>
    <row r="76" customFormat="false" ht="15" hidden="false" customHeight="false" outlineLevel="0" collapsed="false">
      <c r="A76" s="22" t="s">
        <v>1018</v>
      </c>
      <c r="B76" s="23" t="n">
        <v>46024</v>
      </c>
      <c r="C76" s="22" t="s">
        <v>935</v>
      </c>
      <c r="D76" s="21" t="n">
        <v>1003</v>
      </c>
      <c r="E76" s="12" t="n">
        <f aca="false">COUNTIFS('Bill lines'!$A$2:$A$2201,A76)</f>
        <v>5</v>
      </c>
      <c r="F76" s="17" t="n">
        <f aca="false">SUMIFS('Bill lines'!$I$2:$I$2201,'Bill lines'!$A$2:$A$2201,A76)</f>
        <v>10017.72</v>
      </c>
      <c r="G76" s="17" t="n">
        <f aca="false">ROUND(ROUND(F76*100,0)/10,0)/100</f>
        <v>1001.77</v>
      </c>
      <c r="H76" s="17" t="n">
        <f aca="false">F76+G76</f>
        <v>11019.49</v>
      </c>
      <c r="I76" s="26" t="n">
        <f aca="false">DATE(YEAR(B76),MONTH(B76),1)</f>
        <v>46023</v>
      </c>
      <c r="J76" s="22" t="str">
        <f aca="false">IF(COUNTIFS('Bill lines'!$A$2:$A$2201,A76,'Bill lines'!$J$2:$J$2201,"No")=0,"Yes","No")</f>
        <v>Yes</v>
      </c>
    </row>
    <row r="77" customFormat="false" ht="15" hidden="false" customHeight="false" outlineLevel="0" collapsed="false">
      <c r="A77" s="22" t="s">
        <v>1019</v>
      </c>
      <c r="B77" s="23" t="n">
        <v>46025</v>
      </c>
      <c r="C77" s="22" t="s">
        <v>949</v>
      </c>
      <c r="D77" s="21" t="n">
        <v>1008</v>
      </c>
      <c r="E77" s="12" t="n">
        <f aca="false">COUNTIFS('Bill lines'!$A$2:$A$2201,A77)</f>
        <v>4</v>
      </c>
      <c r="F77" s="17" t="n">
        <f aca="false">SUMIFS('Bill lines'!$I$2:$I$2201,'Bill lines'!$A$2:$A$2201,A77)</f>
        <v>7446.19</v>
      </c>
      <c r="G77" s="17" t="n">
        <f aca="false">ROUND(ROUND(F77*100,0)/10,0)/100</f>
        <v>744.62</v>
      </c>
      <c r="H77" s="17" t="n">
        <f aca="false">F77+G77</f>
        <v>8190.81</v>
      </c>
      <c r="I77" s="26" t="n">
        <f aca="false">DATE(YEAR(B77),MONTH(B77),1)</f>
        <v>46023</v>
      </c>
      <c r="J77" s="22" t="str">
        <f aca="false">IF(COUNTIFS('Bill lines'!$A$2:$A$2201,A77,'Bill lines'!$J$2:$J$2201,"No")=0,"Yes","No")</f>
        <v>No</v>
      </c>
    </row>
    <row r="78" customFormat="false" ht="15" hidden="false" customHeight="false" outlineLevel="0" collapsed="false">
      <c r="A78" s="22" t="s">
        <v>1020</v>
      </c>
      <c r="B78" s="23" t="n">
        <v>46026</v>
      </c>
      <c r="C78" s="22" t="s">
        <v>1021</v>
      </c>
      <c r="D78" s="21" t="n">
        <v>1006</v>
      </c>
      <c r="E78" s="12" t="n">
        <f aca="false">COUNTIFS('Bill lines'!$A$2:$A$2201,A78)</f>
        <v>4</v>
      </c>
      <c r="F78" s="17" t="n">
        <f aca="false">SUMIFS('Bill lines'!$I$2:$I$2201,'Bill lines'!$A$2:$A$2201,A78)</f>
        <v>7503.13</v>
      </c>
      <c r="G78" s="17" t="n">
        <f aca="false">ROUND(ROUND(F78*100,0)/10,0)/100</f>
        <v>750.31</v>
      </c>
      <c r="H78" s="17" t="n">
        <f aca="false">F78+G78</f>
        <v>8253.44</v>
      </c>
      <c r="I78" s="26" t="n">
        <f aca="false">DATE(YEAR(B78),MONTH(B78),1)</f>
        <v>46023</v>
      </c>
      <c r="J78" s="22" t="str">
        <f aca="false">IF(COUNTIFS('Bill lines'!$A$2:$A$2201,A78,'Bill lines'!$J$2:$J$2201,"No")=0,"Yes","No")</f>
        <v>Yes</v>
      </c>
    </row>
    <row r="79" customFormat="false" ht="15" hidden="false" customHeight="false" outlineLevel="0" collapsed="false">
      <c r="A79" s="22" t="s">
        <v>1022</v>
      </c>
      <c r="B79" s="23" t="n">
        <v>46026</v>
      </c>
      <c r="C79" s="22" t="s">
        <v>933</v>
      </c>
      <c r="D79" s="21" t="n">
        <v>1024</v>
      </c>
      <c r="E79" s="12" t="n">
        <f aca="false">COUNTIFS('Bill lines'!$A$2:$A$2201,A79)</f>
        <v>4</v>
      </c>
      <c r="F79" s="17" t="n">
        <f aca="false">SUMIFS('Bill lines'!$I$2:$I$2201,'Bill lines'!$A$2:$A$2201,A79)</f>
        <v>6959.09</v>
      </c>
      <c r="G79" s="17" t="n">
        <f aca="false">ROUND(ROUND(F79*100,0)/10,0)/100</f>
        <v>695.91</v>
      </c>
      <c r="H79" s="17" t="n">
        <f aca="false">F79+G79</f>
        <v>7655</v>
      </c>
      <c r="I79" s="26" t="n">
        <f aca="false">DATE(YEAR(B79),MONTH(B79),1)</f>
        <v>46023</v>
      </c>
      <c r="J79" s="22" t="str">
        <f aca="false">IF(COUNTIFS('Bill lines'!$A$2:$A$2201,A79,'Bill lines'!$J$2:$J$2201,"No")=0,"Yes","No")</f>
        <v>Yes</v>
      </c>
    </row>
    <row r="80" customFormat="false" ht="15" hidden="false" customHeight="false" outlineLevel="0" collapsed="false">
      <c r="A80" s="22" t="s">
        <v>1023</v>
      </c>
      <c r="B80" s="23" t="n">
        <v>46027</v>
      </c>
      <c r="C80" s="22" t="s">
        <v>999</v>
      </c>
      <c r="D80" s="21" t="n">
        <v>1008</v>
      </c>
      <c r="E80" s="12" t="n">
        <f aca="false">COUNTIFS('Bill lines'!$A$2:$A$2201,A80)</f>
        <v>3</v>
      </c>
      <c r="F80" s="17" t="n">
        <f aca="false">SUMIFS('Bill lines'!$I$2:$I$2201,'Bill lines'!$A$2:$A$2201,A80)</f>
        <v>4185.42</v>
      </c>
      <c r="G80" s="17" t="n">
        <f aca="false">ROUND(ROUND(F80*100,0)/10,0)/100</f>
        <v>418.54</v>
      </c>
      <c r="H80" s="17" t="n">
        <f aca="false">F80+G80</f>
        <v>4603.96</v>
      </c>
      <c r="I80" s="26" t="n">
        <f aca="false">DATE(YEAR(B80),MONTH(B80),1)</f>
        <v>46023</v>
      </c>
      <c r="J80" s="22" t="str">
        <f aca="false">IF(COUNTIFS('Bill lines'!$A$2:$A$2201,A80,'Bill lines'!$J$2:$J$2201,"No")=0,"Yes","No")</f>
        <v>Yes</v>
      </c>
    </row>
    <row r="81" customFormat="false" ht="15" hidden="false" customHeight="false" outlineLevel="0" collapsed="false">
      <c r="A81" s="22" t="s">
        <v>1024</v>
      </c>
      <c r="B81" s="23" t="n">
        <v>46027</v>
      </c>
      <c r="C81" s="22" t="s">
        <v>944</v>
      </c>
      <c r="D81" s="21" t="n">
        <v>1014</v>
      </c>
      <c r="E81" s="12" t="n">
        <f aca="false">COUNTIFS('Bill lines'!$A$2:$A$2201,A81)</f>
        <v>2</v>
      </c>
      <c r="F81" s="17" t="n">
        <f aca="false">SUMIFS('Bill lines'!$I$2:$I$2201,'Bill lines'!$A$2:$A$2201,A81)</f>
        <v>5525.2</v>
      </c>
      <c r="G81" s="17" t="n">
        <f aca="false">ROUND(ROUND(F81*100,0)/10,0)/100</f>
        <v>552.52</v>
      </c>
      <c r="H81" s="17" t="n">
        <f aca="false">F81+G81</f>
        <v>6077.72</v>
      </c>
      <c r="I81" s="26" t="n">
        <f aca="false">DATE(YEAR(B81),MONTH(B81),1)</f>
        <v>46023</v>
      </c>
      <c r="J81" s="22" t="str">
        <f aca="false">IF(COUNTIFS('Bill lines'!$A$2:$A$2201,A81,'Bill lines'!$J$2:$J$2201,"No")=0,"Yes","No")</f>
        <v>Yes</v>
      </c>
    </row>
    <row r="82" customFormat="false" ht="15" hidden="false" customHeight="false" outlineLevel="0" collapsed="false">
      <c r="A82" s="22" t="s">
        <v>1025</v>
      </c>
      <c r="B82" s="23" t="n">
        <v>46028</v>
      </c>
      <c r="C82" s="22" t="s">
        <v>931</v>
      </c>
      <c r="D82" s="21" t="n">
        <v>1015</v>
      </c>
      <c r="E82" s="12" t="n">
        <f aca="false">COUNTIFS('Bill lines'!$A$2:$A$2201,A82)</f>
        <v>2</v>
      </c>
      <c r="F82" s="17" t="n">
        <f aca="false">SUMIFS('Bill lines'!$I$2:$I$2201,'Bill lines'!$A$2:$A$2201,A82)</f>
        <v>3951.04</v>
      </c>
      <c r="G82" s="17" t="n">
        <f aca="false">ROUND(ROUND(F82*100,0)/10,0)/100</f>
        <v>395.1</v>
      </c>
      <c r="H82" s="17" t="n">
        <f aca="false">F82+G82</f>
        <v>4346.14</v>
      </c>
      <c r="I82" s="26" t="n">
        <f aca="false">DATE(YEAR(B82),MONTH(B82),1)</f>
        <v>46023</v>
      </c>
      <c r="J82" s="22" t="str">
        <f aca="false">IF(COUNTIFS('Bill lines'!$A$2:$A$2201,A82,'Bill lines'!$J$2:$J$2201,"No")=0,"Yes","No")</f>
        <v>Yes</v>
      </c>
    </row>
    <row r="83" customFormat="false" ht="15" hidden="false" customHeight="false" outlineLevel="0" collapsed="false">
      <c r="A83" s="22" t="s">
        <v>1026</v>
      </c>
      <c r="B83" s="23" t="n">
        <v>46029</v>
      </c>
      <c r="C83" s="22" t="s">
        <v>957</v>
      </c>
      <c r="D83" s="21" t="n">
        <v>1016</v>
      </c>
      <c r="E83" s="12" t="n">
        <f aca="false">COUNTIFS('Bill lines'!$A$2:$A$2201,A83)</f>
        <v>3</v>
      </c>
      <c r="F83" s="17" t="n">
        <f aca="false">SUMIFS('Bill lines'!$I$2:$I$2201,'Bill lines'!$A$2:$A$2201,A83)</f>
        <v>5473.44</v>
      </c>
      <c r="G83" s="17" t="n">
        <f aca="false">ROUND(ROUND(F83*100,0)/10,0)/100</f>
        <v>547.34</v>
      </c>
      <c r="H83" s="17" t="n">
        <f aca="false">F83+G83</f>
        <v>6020.78</v>
      </c>
      <c r="I83" s="26" t="n">
        <f aca="false">DATE(YEAR(B83),MONTH(B83),1)</f>
        <v>46023</v>
      </c>
      <c r="J83" s="22" t="str">
        <f aca="false">IF(COUNTIFS('Bill lines'!$A$2:$A$2201,A83,'Bill lines'!$J$2:$J$2201,"No")=0,"Yes","No")</f>
        <v>No</v>
      </c>
    </row>
    <row r="84" customFormat="false" ht="15" hidden="false" customHeight="false" outlineLevel="0" collapsed="false">
      <c r="A84" s="22" t="s">
        <v>1027</v>
      </c>
      <c r="B84" s="23" t="n">
        <v>46029</v>
      </c>
      <c r="C84" s="22" t="s">
        <v>944</v>
      </c>
      <c r="D84" s="21" t="n">
        <v>1019</v>
      </c>
      <c r="E84" s="12" t="n">
        <f aca="false">COUNTIFS('Bill lines'!$A$2:$A$2201,A84)</f>
        <v>4</v>
      </c>
      <c r="F84" s="17" t="n">
        <f aca="false">SUMIFS('Bill lines'!$I$2:$I$2201,'Bill lines'!$A$2:$A$2201,A84)</f>
        <v>8945.02</v>
      </c>
      <c r="G84" s="17" t="n">
        <f aca="false">ROUND(ROUND(F84*100,0)/10,0)/100</f>
        <v>894.5</v>
      </c>
      <c r="H84" s="17" t="n">
        <f aca="false">F84+G84</f>
        <v>9839.52</v>
      </c>
      <c r="I84" s="26" t="n">
        <f aca="false">DATE(YEAR(B84),MONTH(B84),1)</f>
        <v>46023</v>
      </c>
      <c r="J84" s="22" t="str">
        <f aca="false">IF(COUNTIFS('Bill lines'!$A$2:$A$2201,A84,'Bill lines'!$J$2:$J$2201,"No")=0,"Yes","No")</f>
        <v>Yes</v>
      </c>
    </row>
    <row r="85" customFormat="false" ht="15" hidden="false" customHeight="false" outlineLevel="0" collapsed="false">
      <c r="A85" s="22" t="s">
        <v>1028</v>
      </c>
      <c r="B85" s="23" t="n">
        <v>46029</v>
      </c>
      <c r="C85" s="22" t="s">
        <v>933</v>
      </c>
      <c r="D85" s="21" t="n">
        <v>1022</v>
      </c>
      <c r="E85" s="12" t="n">
        <f aca="false">COUNTIFS('Bill lines'!$A$2:$A$2201,A85)</f>
        <v>2</v>
      </c>
      <c r="F85" s="17" t="n">
        <f aca="false">SUMIFS('Bill lines'!$I$2:$I$2201,'Bill lines'!$A$2:$A$2201,A85)</f>
        <v>3965.4</v>
      </c>
      <c r="G85" s="17" t="n">
        <f aca="false">ROUND(ROUND(F85*100,0)/10,0)/100</f>
        <v>396.54</v>
      </c>
      <c r="H85" s="17" t="n">
        <f aca="false">F85+G85</f>
        <v>4361.94</v>
      </c>
      <c r="I85" s="26" t="n">
        <f aca="false">DATE(YEAR(B85),MONTH(B85),1)</f>
        <v>46023</v>
      </c>
      <c r="J85" s="22" t="str">
        <f aca="false">IF(COUNTIFS('Bill lines'!$A$2:$A$2201,A85,'Bill lines'!$J$2:$J$2201,"No")=0,"Yes","No")</f>
        <v>Yes</v>
      </c>
    </row>
    <row r="86" customFormat="false" ht="15" hidden="false" customHeight="false" outlineLevel="0" collapsed="false">
      <c r="A86" s="22" t="s">
        <v>1029</v>
      </c>
      <c r="B86" s="23" t="n">
        <v>46030</v>
      </c>
      <c r="C86" s="22" t="s">
        <v>944</v>
      </c>
      <c r="D86" s="21" t="n">
        <v>1020</v>
      </c>
      <c r="E86" s="12" t="n">
        <f aca="false">COUNTIFS('Bill lines'!$A$2:$A$2201,A86)</f>
        <v>4</v>
      </c>
      <c r="F86" s="17" t="n">
        <f aca="false">SUMIFS('Bill lines'!$I$2:$I$2201,'Bill lines'!$A$2:$A$2201,A86)</f>
        <v>5996.94</v>
      </c>
      <c r="G86" s="17" t="n">
        <f aca="false">ROUND(ROUND(F86*100,0)/10,0)/100</f>
        <v>599.69</v>
      </c>
      <c r="H86" s="17" t="n">
        <f aca="false">F86+G86</f>
        <v>6596.63</v>
      </c>
      <c r="I86" s="26" t="n">
        <f aca="false">DATE(YEAR(B86),MONTH(B86),1)</f>
        <v>46023</v>
      </c>
      <c r="J86" s="22" t="str">
        <f aca="false">IF(COUNTIFS('Bill lines'!$A$2:$A$2201,A86,'Bill lines'!$J$2:$J$2201,"No")=0,"Yes","No")</f>
        <v>Yes</v>
      </c>
    </row>
    <row r="87" customFormat="false" ht="15" hidden="false" customHeight="false" outlineLevel="0" collapsed="false">
      <c r="A87" s="22" t="s">
        <v>1030</v>
      </c>
      <c r="B87" s="23" t="n">
        <v>46031</v>
      </c>
      <c r="C87" s="22" t="s">
        <v>933</v>
      </c>
      <c r="D87" s="21" t="n">
        <v>1003</v>
      </c>
      <c r="E87" s="12" t="n">
        <f aca="false">COUNTIFS('Bill lines'!$A$2:$A$2201,A87)</f>
        <v>4</v>
      </c>
      <c r="F87" s="17" t="n">
        <f aca="false">SUMIFS('Bill lines'!$I$2:$I$2201,'Bill lines'!$A$2:$A$2201,A87)</f>
        <v>9041.41</v>
      </c>
      <c r="G87" s="17" t="n">
        <f aca="false">ROUND(ROUND(F87*100,0)/10,0)/100</f>
        <v>904.14</v>
      </c>
      <c r="H87" s="17" t="n">
        <f aca="false">F87+G87</f>
        <v>9945.55</v>
      </c>
      <c r="I87" s="26" t="n">
        <f aca="false">DATE(YEAR(B87),MONTH(B87),1)</f>
        <v>46023</v>
      </c>
      <c r="J87" s="22" t="str">
        <f aca="false">IF(COUNTIFS('Bill lines'!$A$2:$A$2201,A87,'Bill lines'!$J$2:$J$2201,"No")=0,"Yes","No")</f>
        <v>Yes</v>
      </c>
    </row>
    <row r="88" customFormat="false" ht="15" hidden="false" customHeight="false" outlineLevel="0" collapsed="false">
      <c r="A88" s="22" t="s">
        <v>1031</v>
      </c>
      <c r="B88" s="23" t="n">
        <v>46031</v>
      </c>
      <c r="C88" s="22" t="s">
        <v>944</v>
      </c>
      <c r="D88" s="21" t="n">
        <v>1021</v>
      </c>
      <c r="E88" s="12" t="n">
        <f aca="false">COUNTIFS('Bill lines'!$A$2:$A$2201,A88)</f>
        <v>2</v>
      </c>
      <c r="F88" s="17" t="n">
        <f aca="false">SUMIFS('Bill lines'!$I$2:$I$2201,'Bill lines'!$A$2:$A$2201,A88)</f>
        <v>3702.4</v>
      </c>
      <c r="G88" s="17" t="n">
        <f aca="false">ROUND(ROUND(F88*100,0)/10,0)/100</f>
        <v>370.24</v>
      </c>
      <c r="H88" s="17" t="n">
        <f aca="false">F88+G88</f>
        <v>4072.64</v>
      </c>
      <c r="I88" s="26" t="n">
        <f aca="false">DATE(YEAR(B88),MONTH(B88),1)</f>
        <v>46023</v>
      </c>
      <c r="J88" s="22" t="str">
        <f aca="false">IF(COUNTIFS('Bill lines'!$A$2:$A$2201,A88,'Bill lines'!$J$2:$J$2201,"No")=0,"Yes","No")</f>
        <v>Yes</v>
      </c>
    </row>
    <row r="89" customFormat="false" ht="15" hidden="false" customHeight="false" outlineLevel="0" collapsed="false">
      <c r="A89" s="22" t="s">
        <v>1032</v>
      </c>
      <c r="B89" s="23" t="n">
        <v>46031</v>
      </c>
      <c r="C89" s="22" t="s">
        <v>986</v>
      </c>
      <c r="D89" s="21" t="n">
        <v>1024</v>
      </c>
      <c r="E89" s="12" t="n">
        <f aca="false">COUNTIFS('Bill lines'!$A$2:$A$2201,A89)</f>
        <v>3</v>
      </c>
      <c r="F89" s="17" t="n">
        <f aca="false">SUMIFS('Bill lines'!$I$2:$I$2201,'Bill lines'!$A$2:$A$2201,A89)</f>
        <v>21061.34</v>
      </c>
      <c r="G89" s="17" t="n">
        <f aca="false">ROUND(ROUND(F89*100,0)/10,0)/100</f>
        <v>2106.13</v>
      </c>
      <c r="H89" s="17" t="n">
        <f aca="false">F89+G89</f>
        <v>23167.47</v>
      </c>
      <c r="I89" s="26" t="n">
        <f aca="false">DATE(YEAR(B89),MONTH(B89),1)</f>
        <v>46023</v>
      </c>
      <c r="J89" s="22" t="str">
        <f aca="false">IF(COUNTIFS('Bill lines'!$A$2:$A$2201,A89,'Bill lines'!$J$2:$J$2201,"No")=0,"Yes","No")</f>
        <v>No</v>
      </c>
    </row>
    <row r="90" customFormat="false" ht="15" hidden="false" customHeight="false" outlineLevel="0" collapsed="false">
      <c r="A90" s="22" t="s">
        <v>1033</v>
      </c>
      <c r="B90" s="23" t="n">
        <v>46033</v>
      </c>
      <c r="C90" s="22" t="s">
        <v>1021</v>
      </c>
      <c r="D90" s="21" t="n">
        <v>1022</v>
      </c>
      <c r="E90" s="12" t="n">
        <f aca="false">COUNTIFS('Bill lines'!$A$2:$A$2201,A90)</f>
        <v>3</v>
      </c>
      <c r="F90" s="17" t="n">
        <f aca="false">SUMIFS('Bill lines'!$I$2:$I$2201,'Bill lines'!$A$2:$A$2201,A90)</f>
        <v>5259.89</v>
      </c>
      <c r="G90" s="17" t="n">
        <f aca="false">ROUND(ROUND(F90*100,0)/10,0)/100</f>
        <v>525.99</v>
      </c>
      <c r="H90" s="17" t="n">
        <f aca="false">F90+G90</f>
        <v>5785.88</v>
      </c>
      <c r="I90" s="26" t="n">
        <f aca="false">DATE(YEAR(B90),MONTH(B90),1)</f>
        <v>46023</v>
      </c>
      <c r="J90" s="22" t="str">
        <f aca="false">IF(COUNTIFS('Bill lines'!$A$2:$A$2201,A90,'Bill lines'!$J$2:$J$2201,"No")=0,"Yes","No")</f>
        <v>Yes</v>
      </c>
    </row>
    <row r="91" customFormat="false" ht="15" hidden="false" customHeight="false" outlineLevel="0" collapsed="false">
      <c r="A91" s="22" t="s">
        <v>1034</v>
      </c>
      <c r="B91" s="23" t="n">
        <v>46033</v>
      </c>
      <c r="C91" s="22" t="s">
        <v>939</v>
      </c>
      <c r="D91" s="21" t="n">
        <v>1024</v>
      </c>
      <c r="E91" s="12" t="n">
        <f aca="false">COUNTIFS('Bill lines'!$A$2:$A$2201,A91)</f>
        <v>4</v>
      </c>
      <c r="F91" s="17" t="n">
        <f aca="false">SUMIFS('Bill lines'!$I$2:$I$2201,'Bill lines'!$A$2:$A$2201,A91)</f>
        <v>7677.81</v>
      </c>
      <c r="G91" s="17" t="n">
        <f aca="false">ROUND(ROUND(F91*100,0)/10,0)/100</f>
        <v>767.78</v>
      </c>
      <c r="H91" s="17" t="n">
        <f aca="false">F91+G91</f>
        <v>8445.59</v>
      </c>
      <c r="I91" s="26" t="n">
        <f aca="false">DATE(YEAR(B91),MONTH(B91),1)</f>
        <v>46023</v>
      </c>
      <c r="J91" s="22" t="str">
        <f aca="false">IF(COUNTIFS('Bill lines'!$A$2:$A$2201,A91,'Bill lines'!$J$2:$J$2201,"No")=0,"Yes","No")</f>
        <v>No</v>
      </c>
    </row>
    <row r="92" customFormat="false" ht="15" hidden="false" customHeight="false" outlineLevel="0" collapsed="false">
      <c r="A92" s="22" t="s">
        <v>1035</v>
      </c>
      <c r="B92" s="23" t="n">
        <v>46034</v>
      </c>
      <c r="C92" s="22" t="s">
        <v>949</v>
      </c>
      <c r="D92" s="21" t="n">
        <v>1009</v>
      </c>
      <c r="E92" s="12" t="n">
        <f aca="false">COUNTIFS('Bill lines'!$A$2:$A$2201,A92)</f>
        <v>4</v>
      </c>
      <c r="F92" s="17" t="n">
        <f aca="false">SUMIFS('Bill lines'!$I$2:$I$2201,'Bill lines'!$A$2:$A$2201,A92)</f>
        <v>8554.64</v>
      </c>
      <c r="G92" s="17" t="n">
        <f aca="false">ROUND(ROUND(F92*100,0)/10,0)/100</f>
        <v>855.46</v>
      </c>
      <c r="H92" s="17" t="n">
        <f aca="false">F92+G92</f>
        <v>9410.1</v>
      </c>
      <c r="I92" s="26" t="n">
        <f aca="false">DATE(YEAR(B92),MONTH(B92),1)</f>
        <v>46023</v>
      </c>
      <c r="J92" s="22" t="str">
        <f aca="false">IF(COUNTIFS('Bill lines'!$A$2:$A$2201,A92,'Bill lines'!$J$2:$J$2201,"No")=0,"Yes","No")</f>
        <v>Yes</v>
      </c>
    </row>
    <row r="93" customFormat="false" ht="15" hidden="false" customHeight="false" outlineLevel="0" collapsed="false">
      <c r="A93" s="22" t="s">
        <v>1036</v>
      </c>
      <c r="B93" s="23" t="n">
        <v>46036</v>
      </c>
      <c r="C93" s="22" t="s">
        <v>1002</v>
      </c>
      <c r="D93" s="21" t="n">
        <v>1003</v>
      </c>
      <c r="E93" s="12" t="n">
        <f aca="false">COUNTIFS('Bill lines'!$A$2:$A$2201,A93)</f>
        <v>2</v>
      </c>
      <c r="F93" s="17" t="n">
        <f aca="false">SUMIFS('Bill lines'!$I$2:$I$2201,'Bill lines'!$A$2:$A$2201,A93)</f>
        <v>4271.43</v>
      </c>
      <c r="G93" s="17" t="n">
        <f aca="false">ROUND(ROUND(F93*100,0)/10,0)/100</f>
        <v>427.14</v>
      </c>
      <c r="H93" s="17" t="n">
        <f aca="false">F93+G93</f>
        <v>4698.57</v>
      </c>
      <c r="I93" s="26" t="n">
        <f aca="false">DATE(YEAR(B93),MONTH(B93),1)</f>
        <v>46023</v>
      </c>
      <c r="J93" s="22" t="str">
        <f aca="false">IF(COUNTIFS('Bill lines'!$A$2:$A$2201,A93,'Bill lines'!$J$2:$J$2201,"No")=0,"Yes","No")</f>
        <v>Yes</v>
      </c>
    </row>
    <row r="94" customFormat="false" ht="15" hidden="false" customHeight="false" outlineLevel="0" collapsed="false">
      <c r="A94" s="22" t="s">
        <v>1037</v>
      </c>
      <c r="B94" s="23" t="n">
        <v>46036</v>
      </c>
      <c r="C94" s="22" t="s">
        <v>944</v>
      </c>
      <c r="D94" s="21" t="n">
        <v>1010</v>
      </c>
      <c r="E94" s="12" t="n">
        <f aca="false">COUNTIFS('Bill lines'!$A$2:$A$2201,A94)</f>
        <v>5</v>
      </c>
      <c r="F94" s="17" t="n">
        <f aca="false">SUMIFS('Bill lines'!$I$2:$I$2201,'Bill lines'!$A$2:$A$2201,A94)</f>
        <v>7932.02</v>
      </c>
      <c r="G94" s="17" t="n">
        <f aca="false">ROUND(ROUND(F94*100,0)/10,0)/100</f>
        <v>793.2</v>
      </c>
      <c r="H94" s="17" t="n">
        <f aca="false">F94+G94</f>
        <v>8725.22</v>
      </c>
      <c r="I94" s="26" t="n">
        <f aca="false">DATE(YEAR(B94),MONTH(B94),1)</f>
        <v>46023</v>
      </c>
      <c r="J94" s="22" t="str">
        <f aca="false">IF(COUNTIFS('Bill lines'!$A$2:$A$2201,A94,'Bill lines'!$J$2:$J$2201,"No")=0,"Yes","No")</f>
        <v>Yes</v>
      </c>
    </row>
    <row r="95" customFormat="false" ht="15" hidden="false" customHeight="false" outlineLevel="0" collapsed="false">
      <c r="A95" s="22" t="s">
        <v>1038</v>
      </c>
      <c r="B95" s="23" t="n">
        <v>46037</v>
      </c>
      <c r="C95" s="22" t="s">
        <v>959</v>
      </c>
      <c r="D95" s="21" t="n">
        <v>1017</v>
      </c>
      <c r="E95" s="12" t="n">
        <f aca="false">COUNTIFS('Bill lines'!$A$2:$A$2201,A95)</f>
        <v>2</v>
      </c>
      <c r="F95" s="17" t="n">
        <f aca="false">SUMIFS('Bill lines'!$I$2:$I$2201,'Bill lines'!$A$2:$A$2201,A95)</f>
        <v>2286.17</v>
      </c>
      <c r="G95" s="17" t="n">
        <f aca="false">ROUND(ROUND(F95*100,0)/10,0)/100</f>
        <v>228.62</v>
      </c>
      <c r="H95" s="17" t="n">
        <f aca="false">F95+G95</f>
        <v>2514.79</v>
      </c>
      <c r="I95" s="26" t="n">
        <f aca="false">DATE(YEAR(B95),MONTH(B95),1)</f>
        <v>46023</v>
      </c>
      <c r="J95" s="22" t="str">
        <f aca="false">IF(COUNTIFS('Bill lines'!$A$2:$A$2201,A95,'Bill lines'!$J$2:$J$2201,"No")=0,"Yes","No")</f>
        <v>Yes</v>
      </c>
    </row>
    <row r="96" customFormat="false" ht="15" hidden="false" customHeight="false" outlineLevel="0" collapsed="false">
      <c r="A96" s="22" t="s">
        <v>1039</v>
      </c>
      <c r="B96" s="23" t="n">
        <v>46038</v>
      </c>
      <c r="C96" s="22" t="s">
        <v>935</v>
      </c>
      <c r="D96" s="21" t="n">
        <v>1015</v>
      </c>
      <c r="E96" s="12" t="n">
        <f aca="false">COUNTIFS('Bill lines'!$A$2:$A$2201,A96)</f>
        <v>4</v>
      </c>
      <c r="F96" s="17" t="n">
        <f aca="false">SUMIFS('Bill lines'!$I$2:$I$2201,'Bill lines'!$A$2:$A$2201,A96)</f>
        <v>7389.11</v>
      </c>
      <c r="G96" s="17" t="n">
        <f aca="false">ROUND(ROUND(F96*100,0)/10,0)/100</f>
        <v>738.91</v>
      </c>
      <c r="H96" s="17" t="n">
        <f aca="false">F96+G96</f>
        <v>8128.02</v>
      </c>
      <c r="I96" s="26" t="n">
        <f aca="false">DATE(YEAR(B96),MONTH(B96),1)</f>
        <v>46023</v>
      </c>
      <c r="J96" s="22" t="str">
        <f aca="false">IF(COUNTIFS('Bill lines'!$A$2:$A$2201,A96,'Bill lines'!$J$2:$J$2201,"No")=0,"Yes","No")</f>
        <v>Yes</v>
      </c>
    </row>
    <row r="97" customFormat="false" ht="15" hidden="false" customHeight="false" outlineLevel="0" collapsed="false">
      <c r="A97" s="22" t="s">
        <v>1040</v>
      </c>
      <c r="B97" s="23" t="n">
        <v>46038</v>
      </c>
      <c r="C97" s="22" t="s">
        <v>1021</v>
      </c>
      <c r="D97" s="21" t="n">
        <v>1024</v>
      </c>
      <c r="E97" s="12" t="n">
        <f aca="false">COUNTIFS('Bill lines'!$A$2:$A$2201,A97)</f>
        <v>4</v>
      </c>
      <c r="F97" s="17" t="n">
        <f aca="false">SUMIFS('Bill lines'!$I$2:$I$2201,'Bill lines'!$A$2:$A$2201,A97)</f>
        <v>4213.13</v>
      </c>
      <c r="G97" s="17" t="n">
        <f aca="false">ROUND(ROUND(F97*100,0)/10,0)/100</f>
        <v>421.31</v>
      </c>
      <c r="H97" s="17" t="n">
        <f aca="false">F97+G97</f>
        <v>4634.44</v>
      </c>
      <c r="I97" s="26" t="n">
        <f aca="false">DATE(YEAR(B97),MONTH(B97),1)</f>
        <v>46023</v>
      </c>
      <c r="J97" s="22" t="str">
        <f aca="false">IF(COUNTIFS('Bill lines'!$A$2:$A$2201,A97,'Bill lines'!$J$2:$J$2201,"No")=0,"Yes","No")</f>
        <v>Yes</v>
      </c>
    </row>
    <row r="98" customFormat="false" ht="15" hidden="false" customHeight="false" outlineLevel="0" collapsed="false">
      <c r="A98" s="22" t="s">
        <v>1041</v>
      </c>
      <c r="B98" s="23" t="n">
        <v>46039</v>
      </c>
      <c r="C98" s="22" t="s">
        <v>944</v>
      </c>
      <c r="D98" s="21" t="n">
        <v>1003</v>
      </c>
      <c r="E98" s="12" t="n">
        <f aca="false">COUNTIFS('Bill lines'!$A$2:$A$2201,A98)</f>
        <v>2</v>
      </c>
      <c r="F98" s="17" t="n">
        <f aca="false">SUMIFS('Bill lines'!$I$2:$I$2201,'Bill lines'!$A$2:$A$2201,A98)</f>
        <v>3677.98</v>
      </c>
      <c r="G98" s="17" t="n">
        <f aca="false">ROUND(ROUND(F98*100,0)/10,0)/100</f>
        <v>367.8</v>
      </c>
      <c r="H98" s="17" t="n">
        <f aca="false">F98+G98</f>
        <v>4045.78</v>
      </c>
      <c r="I98" s="26" t="n">
        <f aca="false">DATE(YEAR(B98),MONTH(B98),1)</f>
        <v>46023</v>
      </c>
      <c r="J98" s="22" t="str">
        <f aca="false">IF(COUNTIFS('Bill lines'!$A$2:$A$2201,A98,'Bill lines'!$J$2:$J$2201,"No")=0,"Yes","No")</f>
        <v>Yes</v>
      </c>
    </row>
    <row r="99" customFormat="false" ht="15" hidden="false" customHeight="false" outlineLevel="0" collapsed="false">
      <c r="A99" s="22" t="s">
        <v>1042</v>
      </c>
      <c r="B99" s="23" t="n">
        <v>46039</v>
      </c>
      <c r="C99" s="22" t="s">
        <v>949</v>
      </c>
      <c r="D99" s="21" t="n">
        <v>1003</v>
      </c>
      <c r="E99" s="12" t="n">
        <f aca="false">COUNTIFS('Bill lines'!$A$2:$A$2201,A99)</f>
        <v>3</v>
      </c>
      <c r="F99" s="17" t="n">
        <f aca="false">SUMIFS('Bill lines'!$I$2:$I$2201,'Bill lines'!$A$2:$A$2201,A99)</f>
        <v>4144.6</v>
      </c>
      <c r="G99" s="17" t="n">
        <f aca="false">ROUND(ROUND(F99*100,0)/10,0)/100</f>
        <v>414.46</v>
      </c>
      <c r="H99" s="17" t="n">
        <f aca="false">F99+G99</f>
        <v>4559.06</v>
      </c>
      <c r="I99" s="26" t="n">
        <f aca="false">DATE(YEAR(B99),MONTH(B99),1)</f>
        <v>46023</v>
      </c>
      <c r="J99" s="22" t="str">
        <f aca="false">IF(COUNTIFS('Bill lines'!$A$2:$A$2201,A99,'Bill lines'!$J$2:$J$2201,"No")=0,"Yes","No")</f>
        <v>No</v>
      </c>
    </row>
    <row r="100" customFormat="false" ht="15" hidden="false" customHeight="false" outlineLevel="0" collapsed="false">
      <c r="A100" s="22" t="s">
        <v>1043</v>
      </c>
      <c r="B100" s="23" t="n">
        <v>46040</v>
      </c>
      <c r="C100" s="22" t="s">
        <v>944</v>
      </c>
      <c r="D100" s="21" t="n">
        <v>1003</v>
      </c>
      <c r="E100" s="12" t="n">
        <f aca="false">COUNTIFS('Bill lines'!$A$2:$A$2201,A100)</f>
        <v>5</v>
      </c>
      <c r="F100" s="17" t="n">
        <f aca="false">SUMIFS('Bill lines'!$I$2:$I$2201,'Bill lines'!$A$2:$A$2201,A100)</f>
        <v>6397.93</v>
      </c>
      <c r="G100" s="17" t="n">
        <f aca="false">ROUND(ROUND(F100*100,0)/10,0)/100</f>
        <v>639.79</v>
      </c>
      <c r="H100" s="17" t="n">
        <f aca="false">F100+G100</f>
        <v>7037.72</v>
      </c>
      <c r="I100" s="26" t="n">
        <f aca="false">DATE(YEAR(B100),MONTH(B100),1)</f>
        <v>46023</v>
      </c>
      <c r="J100" s="22" t="str">
        <f aca="false">IF(COUNTIFS('Bill lines'!$A$2:$A$2201,A100,'Bill lines'!$J$2:$J$2201,"No")=0,"Yes","No")</f>
        <v>Yes</v>
      </c>
    </row>
    <row r="101" customFormat="false" ht="15" hidden="false" customHeight="false" outlineLevel="0" collapsed="false">
      <c r="A101" s="22" t="s">
        <v>1044</v>
      </c>
      <c r="B101" s="23" t="n">
        <v>46040</v>
      </c>
      <c r="C101" s="22" t="s">
        <v>939</v>
      </c>
      <c r="D101" s="21" t="n">
        <v>1019</v>
      </c>
      <c r="E101" s="12" t="n">
        <f aca="false">COUNTIFS('Bill lines'!$A$2:$A$2201,A101)</f>
        <v>2</v>
      </c>
      <c r="F101" s="17" t="n">
        <f aca="false">SUMIFS('Bill lines'!$I$2:$I$2201,'Bill lines'!$A$2:$A$2201,A101)</f>
        <v>4504.96</v>
      </c>
      <c r="G101" s="17" t="n">
        <f aca="false">ROUND(ROUND(F101*100,0)/10,0)/100</f>
        <v>450.5</v>
      </c>
      <c r="H101" s="17" t="n">
        <f aca="false">F101+G101</f>
        <v>4955.46</v>
      </c>
      <c r="I101" s="26" t="n">
        <f aca="false">DATE(YEAR(B101),MONTH(B101),1)</f>
        <v>46023</v>
      </c>
      <c r="J101" s="22" t="str">
        <f aca="false">IF(COUNTIFS('Bill lines'!$A$2:$A$2201,A101,'Bill lines'!$J$2:$J$2201,"No")=0,"Yes","No")</f>
        <v>Yes</v>
      </c>
    </row>
    <row r="102" customFormat="false" ht="15" hidden="false" customHeight="false" outlineLevel="0" collapsed="false">
      <c r="A102" s="22" t="s">
        <v>1045</v>
      </c>
      <c r="B102" s="23" t="n">
        <v>46041</v>
      </c>
      <c r="C102" s="22" t="s">
        <v>1002</v>
      </c>
      <c r="D102" s="21" t="n">
        <v>1011</v>
      </c>
      <c r="E102" s="12" t="n">
        <f aca="false">COUNTIFS('Bill lines'!$A$2:$A$2201,A102)</f>
        <v>3</v>
      </c>
      <c r="F102" s="17" t="n">
        <f aca="false">SUMIFS('Bill lines'!$I$2:$I$2201,'Bill lines'!$A$2:$A$2201,A102)</f>
        <v>5070.43</v>
      </c>
      <c r="G102" s="17" t="n">
        <f aca="false">ROUND(ROUND(F102*100,0)/10,0)/100</f>
        <v>507.04</v>
      </c>
      <c r="H102" s="17" t="n">
        <f aca="false">F102+G102</f>
        <v>5577.47</v>
      </c>
      <c r="I102" s="26" t="n">
        <f aca="false">DATE(YEAR(B102),MONTH(B102),1)</f>
        <v>46023</v>
      </c>
      <c r="J102" s="22" t="str">
        <f aca="false">IF(COUNTIFS('Bill lines'!$A$2:$A$2201,A102,'Bill lines'!$J$2:$J$2201,"No")=0,"Yes","No")</f>
        <v>No</v>
      </c>
    </row>
    <row r="103" customFormat="false" ht="15" hidden="false" customHeight="false" outlineLevel="0" collapsed="false">
      <c r="A103" s="22" t="s">
        <v>1046</v>
      </c>
      <c r="B103" s="23" t="n">
        <v>46041</v>
      </c>
      <c r="C103" s="22" t="s">
        <v>959</v>
      </c>
      <c r="D103" s="21" t="n">
        <v>1018</v>
      </c>
      <c r="E103" s="12" t="n">
        <f aca="false">COUNTIFS('Bill lines'!$A$2:$A$2201,A103)</f>
        <v>3</v>
      </c>
      <c r="F103" s="17" t="n">
        <f aca="false">SUMIFS('Bill lines'!$I$2:$I$2201,'Bill lines'!$A$2:$A$2201,A103)</f>
        <v>5824.62</v>
      </c>
      <c r="G103" s="17" t="n">
        <f aca="false">ROUND(ROUND(F103*100,0)/10,0)/100</f>
        <v>582.46</v>
      </c>
      <c r="H103" s="17" t="n">
        <f aca="false">F103+G103</f>
        <v>6407.08</v>
      </c>
      <c r="I103" s="26" t="n">
        <f aca="false">DATE(YEAR(B103),MONTH(B103),1)</f>
        <v>46023</v>
      </c>
      <c r="J103" s="22" t="str">
        <f aca="false">IF(COUNTIFS('Bill lines'!$A$2:$A$2201,A103,'Bill lines'!$J$2:$J$2201,"No")=0,"Yes","No")</f>
        <v>Yes</v>
      </c>
    </row>
    <row r="104" customFormat="false" ht="15" hidden="false" customHeight="false" outlineLevel="0" collapsed="false">
      <c r="A104" s="22" t="s">
        <v>1047</v>
      </c>
      <c r="B104" s="23" t="n">
        <v>46042</v>
      </c>
      <c r="C104" s="22" t="s">
        <v>944</v>
      </c>
      <c r="D104" s="21" t="n">
        <v>1024</v>
      </c>
      <c r="E104" s="12" t="n">
        <f aca="false">COUNTIFS('Bill lines'!$A$2:$A$2201,A104)</f>
        <v>3</v>
      </c>
      <c r="F104" s="17" t="n">
        <f aca="false">SUMIFS('Bill lines'!$I$2:$I$2201,'Bill lines'!$A$2:$A$2201,A104)</f>
        <v>4377.6</v>
      </c>
      <c r="G104" s="17" t="n">
        <f aca="false">ROUND(ROUND(F104*100,0)/10,0)/100</f>
        <v>437.76</v>
      </c>
      <c r="H104" s="17" t="n">
        <f aca="false">F104+G104</f>
        <v>4815.36</v>
      </c>
      <c r="I104" s="26" t="n">
        <f aca="false">DATE(YEAR(B104),MONTH(B104),1)</f>
        <v>46023</v>
      </c>
      <c r="J104" s="22" t="str">
        <f aca="false">IF(COUNTIFS('Bill lines'!$A$2:$A$2201,A104,'Bill lines'!$J$2:$J$2201,"No")=0,"Yes","No")</f>
        <v>Yes</v>
      </c>
    </row>
    <row r="105" customFormat="false" ht="15" hidden="false" customHeight="false" outlineLevel="0" collapsed="false">
      <c r="A105" s="22" t="s">
        <v>1048</v>
      </c>
      <c r="B105" s="23" t="n">
        <v>46043</v>
      </c>
      <c r="C105" s="22" t="s">
        <v>933</v>
      </c>
      <c r="D105" s="21" t="n">
        <v>1022</v>
      </c>
      <c r="E105" s="12" t="n">
        <f aca="false">COUNTIFS('Bill lines'!$A$2:$A$2201,A105)</f>
        <v>2</v>
      </c>
      <c r="F105" s="17" t="n">
        <f aca="false">SUMIFS('Bill lines'!$I$2:$I$2201,'Bill lines'!$A$2:$A$2201,A105)</f>
        <v>3148.86</v>
      </c>
      <c r="G105" s="17" t="n">
        <f aca="false">ROUND(ROUND(F105*100,0)/10,0)/100</f>
        <v>314.89</v>
      </c>
      <c r="H105" s="17" t="n">
        <f aca="false">F105+G105</f>
        <v>3463.75</v>
      </c>
      <c r="I105" s="26" t="n">
        <f aca="false">DATE(YEAR(B105),MONTH(B105),1)</f>
        <v>46023</v>
      </c>
      <c r="J105" s="22" t="str">
        <f aca="false">IF(COUNTIFS('Bill lines'!$A$2:$A$2201,A105,'Bill lines'!$J$2:$J$2201,"No")=0,"Yes","No")</f>
        <v>Yes</v>
      </c>
    </row>
    <row r="106" customFormat="false" ht="15" hidden="false" customHeight="false" outlineLevel="0" collapsed="false">
      <c r="A106" s="22" t="s">
        <v>1049</v>
      </c>
      <c r="B106" s="23" t="n">
        <v>46043</v>
      </c>
      <c r="C106" s="22" t="s">
        <v>944</v>
      </c>
      <c r="D106" s="21" t="n">
        <v>1026</v>
      </c>
      <c r="E106" s="12" t="n">
        <f aca="false">COUNTIFS('Bill lines'!$A$2:$A$2201,A106)</f>
        <v>3</v>
      </c>
      <c r="F106" s="17" t="n">
        <f aca="false">SUMIFS('Bill lines'!$I$2:$I$2201,'Bill lines'!$A$2:$A$2201,A106)</f>
        <v>3724.06</v>
      </c>
      <c r="G106" s="17" t="n">
        <f aca="false">ROUND(ROUND(F106*100,0)/10,0)/100</f>
        <v>372.41</v>
      </c>
      <c r="H106" s="17" t="n">
        <f aca="false">F106+G106</f>
        <v>4096.47</v>
      </c>
      <c r="I106" s="26" t="n">
        <f aca="false">DATE(YEAR(B106),MONTH(B106),1)</f>
        <v>46023</v>
      </c>
      <c r="J106" s="22" t="str">
        <f aca="false">IF(COUNTIFS('Bill lines'!$A$2:$A$2201,A106,'Bill lines'!$J$2:$J$2201,"No")=0,"Yes","No")</f>
        <v>No</v>
      </c>
    </row>
    <row r="107" customFormat="false" ht="15" hidden="false" customHeight="false" outlineLevel="0" collapsed="false">
      <c r="A107" s="22" t="s">
        <v>1050</v>
      </c>
      <c r="B107" s="23" t="n">
        <v>46044</v>
      </c>
      <c r="C107" s="22" t="s">
        <v>939</v>
      </c>
      <c r="D107" s="21" t="n">
        <v>1003</v>
      </c>
      <c r="E107" s="12" t="n">
        <f aca="false">COUNTIFS('Bill lines'!$A$2:$A$2201,A107)</f>
        <v>3</v>
      </c>
      <c r="F107" s="17" t="n">
        <f aca="false">SUMIFS('Bill lines'!$I$2:$I$2201,'Bill lines'!$A$2:$A$2201,A107)</f>
        <v>3234.27</v>
      </c>
      <c r="G107" s="17" t="n">
        <f aca="false">ROUND(ROUND(F107*100,0)/10,0)/100</f>
        <v>323.43</v>
      </c>
      <c r="H107" s="17" t="n">
        <f aca="false">F107+G107</f>
        <v>3557.7</v>
      </c>
      <c r="I107" s="26" t="n">
        <f aca="false">DATE(YEAR(B107),MONTH(B107),1)</f>
        <v>46023</v>
      </c>
      <c r="J107" s="22" t="str">
        <f aca="false">IF(COUNTIFS('Bill lines'!$A$2:$A$2201,A107,'Bill lines'!$J$2:$J$2201,"No")=0,"Yes","No")</f>
        <v>Yes</v>
      </c>
    </row>
    <row r="108" customFormat="false" ht="15" hidden="false" customHeight="false" outlineLevel="0" collapsed="false">
      <c r="A108" s="22" t="s">
        <v>1051</v>
      </c>
      <c r="B108" s="23" t="n">
        <v>46044</v>
      </c>
      <c r="C108" s="22" t="s">
        <v>957</v>
      </c>
      <c r="D108" s="21" t="n">
        <v>1014</v>
      </c>
      <c r="E108" s="12" t="n">
        <f aca="false">COUNTIFS('Bill lines'!$A$2:$A$2201,A108)</f>
        <v>5</v>
      </c>
      <c r="F108" s="17" t="n">
        <f aca="false">SUMIFS('Bill lines'!$I$2:$I$2201,'Bill lines'!$A$2:$A$2201,A108)</f>
        <v>8222.51</v>
      </c>
      <c r="G108" s="17" t="n">
        <f aca="false">ROUND(ROUND(F108*100,0)/10,0)/100</f>
        <v>822.25</v>
      </c>
      <c r="H108" s="17" t="n">
        <f aca="false">F108+G108</f>
        <v>9044.76</v>
      </c>
      <c r="I108" s="26" t="n">
        <f aca="false">DATE(YEAR(B108),MONTH(B108),1)</f>
        <v>46023</v>
      </c>
      <c r="J108" s="22" t="str">
        <f aca="false">IF(COUNTIFS('Bill lines'!$A$2:$A$2201,A108,'Bill lines'!$J$2:$J$2201,"No")=0,"Yes","No")</f>
        <v>Yes</v>
      </c>
    </row>
    <row r="109" customFormat="false" ht="15" hidden="false" customHeight="false" outlineLevel="0" collapsed="false">
      <c r="A109" s="22" t="s">
        <v>1052</v>
      </c>
      <c r="B109" s="23" t="n">
        <v>46045</v>
      </c>
      <c r="C109" s="22" t="s">
        <v>929</v>
      </c>
      <c r="D109" s="21" t="n">
        <v>1023</v>
      </c>
      <c r="E109" s="12" t="n">
        <f aca="false">COUNTIFS('Bill lines'!$A$2:$A$2201,A109)</f>
        <v>2</v>
      </c>
      <c r="F109" s="17" t="n">
        <f aca="false">SUMIFS('Bill lines'!$I$2:$I$2201,'Bill lines'!$A$2:$A$2201,A109)</f>
        <v>3663.96</v>
      </c>
      <c r="G109" s="17" t="n">
        <f aca="false">ROUND(ROUND(F109*100,0)/10,0)/100</f>
        <v>366.4</v>
      </c>
      <c r="H109" s="17" t="n">
        <f aca="false">F109+G109</f>
        <v>4030.36</v>
      </c>
      <c r="I109" s="26" t="n">
        <f aca="false">DATE(YEAR(B109),MONTH(B109),1)</f>
        <v>46023</v>
      </c>
      <c r="J109" s="22" t="str">
        <f aca="false">IF(COUNTIFS('Bill lines'!$A$2:$A$2201,A109,'Bill lines'!$J$2:$J$2201,"No")=0,"Yes","No")</f>
        <v>Yes</v>
      </c>
    </row>
    <row r="110" customFormat="false" ht="15" hidden="false" customHeight="false" outlineLevel="0" collapsed="false">
      <c r="A110" s="22" t="s">
        <v>1053</v>
      </c>
      <c r="B110" s="23" t="n">
        <v>46046</v>
      </c>
      <c r="C110" s="22" t="s">
        <v>989</v>
      </c>
      <c r="D110" s="21" t="n">
        <v>1009</v>
      </c>
      <c r="E110" s="12" t="n">
        <f aca="false">COUNTIFS('Bill lines'!$A$2:$A$2201,A110)</f>
        <v>3</v>
      </c>
      <c r="F110" s="17" t="n">
        <f aca="false">SUMIFS('Bill lines'!$I$2:$I$2201,'Bill lines'!$A$2:$A$2201,A110)</f>
        <v>19934.15</v>
      </c>
      <c r="G110" s="17" t="n">
        <f aca="false">ROUND(ROUND(F110*100,0)/10,0)/100</f>
        <v>1993.42</v>
      </c>
      <c r="H110" s="17" t="n">
        <f aca="false">F110+G110</f>
        <v>21927.57</v>
      </c>
      <c r="I110" s="26" t="n">
        <f aca="false">DATE(YEAR(B110),MONTH(B110),1)</f>
        <v>46023</v>
      </c>
      <c r="J110" s="22" t="str">
        <f aca="false">IF(COUNTIFS('Bill lines'!$A$2:$A$2201,A110,'Bill lines'!$J$2:$J$2201,"No")=0,"Yes","No")</f>
        <v>Yes</v>
      </c>
    </row>
    <row r="111" customFormat="false" ht="15" hidden="false" customHeight="false" outlineLevel="0" collapsed="false">
      <c r="A111" s="22" t="s">
        <v>1054</v>
      </c>
      <c r="B111" s="23" t="n">
        <v>46046</v>
      </c>
      <c r="C111" s="22" t="s">
        <v>1002</v>
      </c>
      <c r="D111" s="21" t="n">
        <v>1011</v>
      </c>
      <c r="E111" s="12" t="n">
        <f aca="false">COUNTIFS('Bill lines'!$A$2:$A$2201,A111)</f>
        <v>3</v>
      </c>
      <c r="F111" s="17" t="n">
        <f aca="false">SUMIFS('Bill lines'!$I$2:$I$2201,'Bill lines'!$A$2:$A$2201,A111)</f>
        <v>6532.9</v>
      </c>
      <c r="G111" s="17" t="n">
        <f aca="false">ROUND(ROUND(F111*100,0)/10,0)/100</f>
        <v>653.29</v>
      </c>
      <c r="H111" s="17" t="n">
        <f aca="false">F111+G111</f>
        <v>7186.19</v>
      </c>
      <c r="I111" s="26" t="n">
        <f aca="false">DATE(YEAR(B111),MONTH(B111),1)</f>
        <v>46023</v>
      </c>
      <c r="J111" s="22" t="str">
        <f aca="false">IF(COUNTIFS('Bill lines'!$A$2:$A$2201,A111,'Bill lines'!$J$2:$J$2201,"No")=0,"Yes","No")</f>
        <v>Yes</v>
      </c>
    </row>
    <row r="112" customFormat="false" ht="15" hidden="false" customHeight="false" outlineLevel="0" collapsed="false">
      <c r="A112" s="22" t="s">
        <v>1055</v>
      </c>
      <c r="B112" s="23" t="n">
        <v>46046</v>
      </c>
      <c r="C112" s="22" t="s">
        <v>989</v>
      </c>
      <c r="D112" s="21" t="n">
        <v>1018</v>
      </c>
      <c r="E112" s="12" t="n">
        <f aca="false">COUNTIFS('Bill lines'!$A$2:$A$2201,A112)</f>
        <v>5</v>
      </c>
      <c r="F112" s="17" t="n">
        <f aca="false">SUMIFS('Bill lines'!$I$2:$I$2201,'Bill lines'!$A$2:$A$2201,A112)</f>
        <v>33066.06</v>
      </c>
      <c r="G112" s="17" t="n">
        <f aca="false">ROUND(ROUND(F112*100,0)/10,0)/100</f>
        <v>3306.61</v>
      </c>
      <c r="H112" s="17" t="n">
        <f aca="false">F112+G112</f>
        <v>36372.67</v>
      </c>
      <c r="I112" s="26" t="n">
        <f aca="false">DATE(YEAR(B112),MONTH(B112),1)</f>
        <v>46023</v>
      </c>
      <c r="J112" s="22" t="str">
        <f aca="false">IF(COUNTIFS('Bill lines'!$A$2:$A$2201,A112,'Bill lines'!$J$2:$J$2201,"No")=0,"Yes","No")</f>
        <v>Yes</v>
      </c>
    </row>
    <row r="113" customFormat="false" ht="15" hidden="false" customHeight="false" outlineLevel="0" collapsed="false">
      <c r="A113" s="22" t="s">
        <v>1056</v>
      </c>
      <c r="B113" s="23" t="n">
        <v>46047</v>
      </c>
      <c r="C113" s="22" t="s">
        <v>989</v>
      </c>
      <c r="D113" s="21" t="n">
        <v>1016</v>
      </c>
      <c r="E113" s="12" t="n">
        <f aca="false">COUNTIFS('Bill lines'!$A$2:$A$2201,A113)</f>
        <v>2</v>
      </c>
      <c r="F113" s="17" t="n">
        <f aca="false">SUMIFS('Bill lines'!$I$2:$I$2201,'Bill lines'!$A$2:$A$2201,A113)</f>
        <v>13909.26</v>
      </c>
      <c r="G113" s="17" t="n">
        <f aca="false">ROUND(ROUND(F113*100,0)/10,0)/100</f>
        <v>1390.93</v>
      </c>
      <c r="H113" s="17" t="n">
        <f aca="false">F113+G113</f>
        <v>15300.19</v>
      </c>
      <c r="I113" s="26" t="n">
        <f aca="false">DATE(YEAR(B113),MONTH(B113),1)</f>
        <v>46023</v>
      </c>
      <c r="J113" s="22" t="str">
        <f aca="false">IF(COUNTIFS('Bill lines'!$A$2:$A$2201,A113,'Bill lines'!$J$2:$J$2201,"No")=0,"Yes","No")</f>
        <v>Yes</v>
      </c>
    </row>
    <row r="114" customFormat="false" ht="15" hidden="false" customHeight="false" outlineLevel="0" collapsed="false">
      <c r="A114" s="22" t="s">
        <v>1057</v>
      </c>
      <c r="B114" s="23" t="n">
        <v>46047</v>
      </c>
      <c r="C114" s="22" t="s">
        <v>944</v>
      </c>
      <c r="D114" s="21" t="n">
        <v>1021</v>
      </c>
      <c r="E114" s="12" t="n">
        <f aca="false">COUNTIFS('Bill lines'!$A$2:$A$2201,A114)</f>
        <v>2</v>
      </c>
      <c r="F114" s="17" t="n">
        <f aca="false">SUMIFS('Bill lines'!$I$2:$I$2201,'Bill lines'!$A$2:$A$2201,A114)</f>
        <v>2990</v>
      </c>
      <c r="G114" s="17" t="n">
        <f aca="false">ROUND(ROUND(F114*100,0)/10,0)/100</f>
        <v>299</v>
      </c>
      <c r="H114" s="17" t="n">
        <f aca="false">F114+G114</f>
        <v>3289</v>
      </c>
      <c r="I114" s="26" t="n">
        <f aca="false">DATE(YEAR(B114),MONTH(B114),1)</f>
        <v>46023</v>
      </c>
      <c r="J114" s="22" t="str">
        <f aca="false">IF(COUNTIFS('Bill lines'!$A$2:$A$2201,A114,'Bill lines'!$J$2:$J$2201,"No")=0,"Yes","No")</f>
        <v>Yes</v>
      </c>
    </row>
    <row r="115" customFormat="false" ht="15" hidden="false" customHeight="false" outlineLevel="0" collapsed="false">
      <c r="A115" s="22" t="s">
        <v>1058</v>
      </c>
      <c r="B115" s="23" t="n">
        <v>46048</v>
      </c>
      <c r="C115" s="22" t="s">
        <v>1002</v>
      </c>
      <c r="D115" s="21" t="n">
        <v>1022</v>
      </c>
      <c r="E115" s="12" t="n">
        <f aca="false">COUNTIFS('Bill lines'!$A$2:$A$2201,A115)</f>
        <v>4</v>
      </c>
      <c r="F115" s="17" t="n">
        <f aca="false">SUMIFS('Bill lines'!$I$2:$I$2201,'Bill lines'!$A$2:$A$2201,A115)</f>
        <v>6150.17</v>
      </c>
      <c r="G115" s="17" t="n">
        <f aca="false">ROUND(ROUND(F115*100,0)/10,0)/100</f>
        <v>615.02</v>
      </c>
      <c r="H115" s="17" t="n">
        <f aca="false">F115+G115</f>
        <v>6765.19</v>
      </c>
      <c r="I115" s="26" t="n">
        <f aca="false">DATE(YEAR(B115),MONTH(B115),1)</f>
        <v>46023</v>
      </c>
      <c r="J115" s="22" t="str">
        <f aca="false">IF(COUNTIFS('Bill lines'!$A$2:$A$2201,A115,'Bill lines'!$J$2:$J$2201,"No")=0,"Yes","No")</f>
        <v>Yes</v>
      </c>
    </row>
    <row r="116" customFormat="false" ht="15" hidden="false" customHeight="false" outlineLevel="0" collapsed="false">
      <c r="A116" s="22" t="s">
        <v>1059</v>
      </c>
      <c r="B116" s="23" t="n">
        <v>46048</v>
      </c>
      <c r="C116" s="22" t="s">
        <v>957</v>
      </c>
      <c r="D116" s="21" t="n">
        <v>1023</v>
      </c>
      <c r="E116" s="12" t="n">
        <f aca="false">COUNTIFS('Bill lines'!$A$2:$A$2201,A116)</f>
        <v>4</v>
      </c>
      <c r="F116" s="17" t="n">
        <f aca="false">SUMIFS('Bill lines'!$I$2:$I$2201,'Bill lines'!$A$2:$A$2201,A116)</f>
        <v>5841.01</v>
      </c>
      <c r="G116" s="17" t="n">
        <f aca="false">ROUND(ROUND(F116*100,0)/10,0)/100</f>
        <v>584.1</v>
      </c>
      <c r="H116" s="17" t="n">
        <f aca="false">F116+G116</f>
        <v>6425.11</v>
      </c>
      <c r="I116" s="26" t="n">
        <f aca="false">DATE(YEAR(B116),MONTH(B116),1)</f>
        <v>46023</v>
      </c>
      <c r="J116" s="22" t="str">
        <f aca="false">IF(COUNTIFS('Bill lines'!$A$2:$A$2201,A116,'Bill lines'!$J$2:$J$2201,"No")=0,"Yes","No")</f>
        <v>Yes</v>
      </c>
    </row>
    <row r="117" customFormat="false" ht="15" hidden="false" customHeight="false" outlineLevel="0" collapsed="false">
      <c r="A117" s="22" t="s">
        <v>1060</v>
      </c>
      <c r="B117" s="23" t="n">
        <v>46049</v>
      </c>
      <c r="C117" s="22" t="s">
        <v>944</v>
      </c>
      <c r="D117" s="21" t="n">
        <v>1012</v>
      </c>
      <c r="E117" s="12" t="n">
        <f aca="false">COUNTIFS('Bill lines'!$A$2:$A$2201,A117)</f>
        <v>5</v>
      </c>
      <c r="F117" s="17" t="n">
        <f aca="false">SUMIFS('Bill lines'!$I$2:$I$2201,'Bill lines'!$A$2:$A$2201,A117)</f>
        <v>6276.64</v>
      </c>
      <c r="G117" s="17" t="n">
        <f aca="false">ROUND(ROUND(F117*100,0)/10,0)/100</f>
        <v>627.66</v>
      </c>
      <c r="H117" s="17" t="n">
        <f aca="false">F117+G117</f>
        <v>6904.3</v>
      </c>
      <c r="I117" s="26" t="n">
        <f aca="false">DATE(YEAR(B117),MONTH(B117),1)</f>
        <v>46023</v>
      </c>
      <c r="J117" s="22" t="str">
        <f aca="false">IF(COUNTIFS('Bill lines'!$A$2:$A$2201,A117,'Bill lines'!$J$2:$J$2201,"No")=0,"Yes","No")</f>
        <v>Yes</v>
      </c>
    </row>
    <row r="118" customFormat="false" ht="15" hidden="false" customHeight="false" outlineLevel="0" collapsed="false">
      <c r="A118" s="22" t="s">
        <v>1061</v>
      </c>
      <c r="B118" s="23" t="n">
        <v>46049</v>
      </c>
      <c r="C118" s="22" t="s">
        <v>944</v>
      </c>
      <c r="D118" s="21" t="n">
        <v>1016</v>
      </c>
      <c r="E118" s="12" t="n">
        <f aca="false">COUNTIFS('Bill lines'!$A$2:$A$2201,A118)</f>
        <v>2</v>
      </c>
      <c r="F118" s="17" t="n">
        <f aca="false">SUMIFS('Bill lines'!$I$2:$I$2201,'Bill lines'!$A$2:$A$2201,A118)</f>
        <v>3530.03</v>
      </c>
      <c r="G118" s="17" t="n">
        <f aca="false">ROUND(ROUND(F118*100,0)/10,0)/100</f>
        <v>353</v>
      </c>
      <c r="H118" s="17" t="n">
        <f aca="false">F118+G118</f>
        <v>3883.03</v>
      </c>
      <c r="I118" s="26" t="n">
        <f aca="false">DATE(YEAR(B118),MONTH(B118),1)</f>
        <v>46023</v>
      </c>
      <c r="J118" s="22" t="str">
        <f aca="false">IF(COUNTIFS('Bill lines'!$A$2:$A$2201,A118,'Bill lines'!$J$2:$J$2201,"No")=0,"Yes","No")</f>
        <v>Yes</v>
      </c>
    </row>
    <row r="119" customFormat="false" ht="15" hidden="false" customHeight="false" outlineLevel="0" collapsed="false">
      <c r="A119" s="22" t="s">
        <v>1062</v>
      </c>
      <c r="B119" s="23" t="n">
        <v>46049</v>
      </c>
      <c r="C119" s="22" t="s">
        <v>935</v>
      </c>
      <c r="D119" s="21" t="n">
        <v>1018</v>
      </c>
      <c r="E119" s="12" t="n">
        <f aca="false">COUNTIFS('Bill lines'!$A$2:$A$2201,A119)</f>
        <v>5</v>
      </c>
      <c r="F119" s="17" t="n">
        <f aca="false">SUMIFS('Bill lines'!$I$2:$I$2201,'Bill lines'!$A$2:$A$2201,A119)</f>
        <v>8782.36</v>
      </c>
      <c r="G119" s="17" t="n">
        <f aca="false">ROUND(ROUND(F119*100,0)/10,0)/100</f>
        <v>878.24</v>
      </c>
      <c r="H119" s="17" t="n">
        <f aca="false">F119+G119</f>
        <v>9660.6</v>
      </c>
      <c r="I119" s="26" t="n">
        <f aca="false">DATE(YEAR(B119),MONTH(B119),1)</f>
        <v>46023</v>
      </c>
      <c r="J119" s="22" t="str">
        <f aca="false">IF(COUNTIFS('Bill lines'!$A$2:$A$2201,A119,'Bill lines'!$J$2:$J$2201,"No")=0,"Yes","No")</f>
        <v>Yes</v>
      </c>
    </row>
    <row r="120" customFormat="false" ht="15" hidden="false" customHeight="false" outlineLevel="0" collapsed="false">
      <c r="A120" s="22" t="s">
        <v>1063</v>
      </c>
      <c r="B120" s="23" t="n">
        <v>46049</v>
      </c>
      <c r="C120" s="22" t="s">
        <v>939</v>
      </c>
      <c r="D120" s="21" t="n">
        <v>1022</v>
      </c>
      <c r="E120" s="12" t="n">
        <f aca="false">COUNTIFS('Bill lines'!$A$2:$A$2201,A120)</f>
        <v>3</v>
      </c>
      <c r="F120" s="17" t="n">
        <f aca="false">SUMIFS('Bill lines'!$I$2:$I$2201,'Bill lines'!$A$2:$A$2201,A120)</f>
        <v>5307.67</v>
      </c>
      <c r="G120" s="17" t="n">
        <f aca="false">ROUND(ROUND(F120*100,0)/10,0)/100</f>
        <v>530.77</v>
      </c>
      <c r="H120" s="17" t="n">
        <f aca="false">F120+G120</f>
        <v>5838.44</v>
      </c>
      <c r="I120" s="26" t="n">
        <f aca="false">DATE(YEAR(B120),MONTH(B120),1)</f>
        <v>46023</v>
      </c>
      <c r="J120" s="22" t="str">
        <f aca="false">IF(COUNTIFS('Bill lines'!$A$2:$A$2201,A120,'Bill lines'!$J$2:$J$2201,"No")=0,"Yes","No")</f>
        <v>No</v>
      </c>
    </row>
    <row r="121" customFormat="false" ht="15" hidden="false" customHeight="false" outlineLevel="0" collapsed="false">
      <c r="A121" s="22" t="s">
        <v>1064</v>
      </c>
      <c r="B121" s="23" t="n">
        <v>46051</v>
      </c>
      <c r="C121" s="22" t="s">
        <v>959</v>
      </c>
      <c r="D121" s="21" t="n">
        <v>1016</v>
      </c>
      <c r="E121" s="12" t="n">
        <f aca="false">COUNTIFS('Bill lines'!$A$2:$A$2201,A121)</f>
        <v>5</v>
      </c>
      <c r="F121" s="17" t="n">
        <f aca="false">SUMIFS('Bill lines'!$I$2:$I$2201,'Bill lines'!$A$2:$A$2201,A121)</f>
        <v>7701.88</v>
      </c>
      <c r="G121" s="17" t="n">
        <f aca="false">ROUND(ROUND(F121*100,0)/10,0)/100</f>
        <v>770.19</v>
      </c>
      <c r="H121" s="17" t="n">
        <f aca="false">F121+G121</f>
        <v>8472.07</v>
      </c>
      <c r="I121" s="26" t="n">
        <f aca="false">DATE(YEAR(B121),MONTH(B121),1)</f>
        <v>46023</v>
      </c>
      <c r="J121" s="22" t="str">
        <f aca="false">IF(COUNTIFS('Bill lines'!$A$2:$A$2201,A121,'Bill lines'!$J$2:$J$2201,"No")=0,"Yes","No")</f>
        <v>Yes</v>
      </c>
    </row>
    <row r="122" customFormat="false" ht="15" hidden="false" customHeight="false" outlineLevel="0" collapsed="false">
      <c r="A122" s="22" t="s">
        <v>1065</v>
      </c>
      <c r="B122" s="23" t="n">
        <v>46051</v>
      </c>
      <c r="C122" s="22" t="s">
        <v>946</v>
      </c>
      <c r="D122" s="21" t="n">
        <v>1023</v>
      </c>
      <c r="E122" s="12" t="n">
        <f aca="false">COUNTIFS('Bill lines'!$A$2:$A$2201,A122)</f>
        <v>5</v>
      </c>
      <c r="F122" s="17" t="n">
        <f aca="false">SUMIFS('Bill lines'!$I$2:$I$2201,'Bill lines'!$A$2:$A$2201,A122)</f>
        <v>31789.06</v>
      </c>
      <c r="G122" s="17" t="n">
        <f aca="false">ROUND(ROUND(F122*100,0)/10,0)/100</f>
        <v>3178.91</v>
      </c>
      <c r="H122" s="17" t="n">
        <f aca="false">F122+G122</f>
        <v>34967.97</v>
      </c>
      <c r="I122" s="26" t="n">
        <f aca="false">DATE(YEAR(B122),MONTH(B122),1)</f>
        <v>46023</v>
      </c>
      <c r="J122" s="22" t="str">
        <f aca="false">IF(COUNTIFS('Bill lines'!$A$2:$A$2201,A122,'Bill lines'!$J$2:$J$2201,"No")=0,"Yes","No")</f>
        <v>Yes</v>
      </c>
    </row>
    <row r="123" customFormat="false" ht="15" hidden="false" customHeight="false" outlineLevel="0" collapsed="false">
      <c r="A123" s="22" t="s">
        <v>1066</v>
      </c>
      <c r="B123" s="23" t="n">
        <v>46052</v>
      </c>
      <c r="C123" s="22" t="s">
        <v>946</v>
      </c>
      <c r="D123" s="21" t="n">
        <v>1033</v>
      </c>
      <c r="E123" s="12" t="n">
        <f aca="false">COUNTIFS('Bill lines'!$A$2:$A$2201,A123)</f>
        <v>2</v>
      </c>
      <c r="F123" s="17" t="n">
        <f aca="false">SUMIFS('Bill lines'!$I$2:$I$2201,'Bill lines'!$A$2:$A$2201,A123)</f>
        <v>13648.61</v>
      </c>
      <c r="G123" s="17" t="n">
        <f aca="false">ROUND(ROUND(F123*100,0)/10,0)/100</f>
        <v>1364.86</v>
      </c>
      <c r="H123" s="17" t="n">
        <f aca="false">F123+G123</f>
        <v>15013.47</v>
      </c>
      <c r="I123" s="26" t="n">
        <f aca="false">DATE(YEAR(B123),MONTH(B123),1)</f>
        <v>46023</v>
      </c>
      <c r="J123" s="22" t="str">
        <f aca="false">IF(COUNTIFS('Bill lines'!$A$2:$A$2201,A123,'Bill lines'!$J$2:$J$2201,"No")=0,"Yes","No")</f>
        <v>No</v>
      </c>
    </row>
    <row r="124" customFormat="false" ht="15" hidden="false" customHeight="false" outlineLevel="0" collapsed="false">
      <c r="A124" s="22" t="s">
        <v>1067</v>
      </c>
      <c r="B124" s="23" t="n">
        <v>46053</v>
      </c>
      <c r="C124" s="22" t="s">
        <v>959</v>
      </c>
      <c r="D124" s="21" t="n">
        <v>1015</v>
      </c>
      <c r="E124" s="12" t="n">
        <f aca="false">COUNTIFS('Bill lines'!$A$2:$A$2201,A124)</f>
        <v>5</v>
      </c>
      <c r="F124" s="17" t="n">
        <f aca="false">SUMIFS('Bill lines'!$I$2:$I$2201,'Bill lines'!$A$2:$A$2201,A124)</f>
        <v>8053.17</v>
      </c>
      <c r="G124" s="17" t="n">
        <f aca="false">ROUND(ROUND(F124*100,0)/10,0)/100</f>
        <v>805.32</v>
      </c>
      <c r="H124" s="17" t="n">
        <f aca="false">F124+G124</f>
        <v>8858.49</v>
      </c>
      <c r="I124" s="26" t="n">
        <f aca="false">DATE(YEAR(B124),MONTH(B124),1)</f>
        <v>46023</v>
      </c>
      <c r="J124" s="22" t="str">
        <f aca="false">IF(COUNTIFS('Bill lines'!$A$2:$A$2201,A124,'Bill lines'!$J$2:$J$2201,"No")=0,"Yes","No")</f>
        <v>No</v>
      </c>
    </row>
    <row r="125" customFormat="false" ht="15" hidden="false" customHeight="false" outlineLevel="0" collapsed="false">
      <c r="A125" s="22" t="s">
        <v>1068</v>
      </c>
      <c r="B125" s="23" t="n">
        <v>46054</v>
      </c>
      <c r="C125" s="22" t="s">
        <v>937</v>
      </c>
      <c r="D125" s="21" t="n">
        <v>1019</v>
      </c>
      <c r="E125" s="12" t="n">
        <f aca="false">COUNTIFS('Bill lines'!$A$2:$A$2201,A125)</f>
        <v>5</v>
      </c>
      <c r="F125" s="17" t="n">
        <f aca="false">SUMIFS('Bill lines'!$I$2:$I$2201,'Bill lines'!$A$2:$A$2201,A125)</f>
        <v>8522</v>
      </c>
      <c r="G125" s="17" t="n">
        <f aca="false">ROUND(ROUND(F125*100,0)/10,0)/100</f>
        <v>852.2</v>
      </c>
      <c r="H125" s="17" t="n">
        <f aca="false">F125+G125</f>
        <v>9374.2</v>
      </c>
      <c r="I125" s="26" t="n">
        <f aca="false">DATE(YEAR(B125),MONTH(B125),1)</f>
        <v>46054</v>
      </c>
      <c r="J125" s="22" t="str">
        <f aca="false">IF(COUNTIFS('Bill lines'!$A$2:$A$2201,A125,'Bill lines'!$J$2:$J$2201,"No")=0,"Yes","No")</f>
        <v>No</v>
      </c>
    </row>
    <row r="126" customFormat="false" ht="15" hidden="false" customHeight="false" outlineLevel="0" collapsed="false">
      <c r="A126" s="22" t="s">
        <v>1069</v>
      </c>
      <c r="B126" s="23" t="n">
        <v>46055</v>
      </c>
      <c r="C126" s="22" t="s">
        <v>935</v>
      </c>
      <c r="D126" s="21" t="n">
        <v>1008</v>
      </c>
      <c r="E126" s="12" t="n">
        <f aca="false">COUNTIFS('Bill lines'!$A$2:$A$2201,A126)</f>
        <v>5</v>
      </c>
      <c r="F126" s="17" t="n">
        <f aca="false">SUMIFS('Bill lines'!$I$2:$I$2201,'Bill lines'!$A$2:$A$2201,A126)</f>
        <v>7051.51</v>
      </c>
      <c r="G126" s="17" t="n">
        <f aca="false">ROUND(ROUND(F126*100,0)/10,0)/100</f>
        <v>705.15</v>
      </c>
      <c r="H126" s="17" t="n">
        <f aca="false">F126+G126</f>
        <v>7756.66</v>
      </c>
      <c r="I126" s="26" t="n">
        <f aca="false">DATE(YEAR(B126),MONTH(B126),1)</f>
        <v>46054</v>
      </c>
      <c r="J126" s="22" t="str">
        <f aca="false">IF(COUNTIFS('Bill lines'!$A$2:$A$2201,A126,'Bill lines'!$J$2:$J$2201,"No")=0,"Yes","No")</f>
        <v>Yes</v>
      </c>
    </row>
    <row r="127" customFormat="false" ht="15" hidden="false" customHeight="false" outlineLevel="0" collapsed="false">
      <c r="A127" s="22" t="s">
        <v>1070</v>
      </c>
      <c r="B127" s="23" t="n">
        <v>46056</v>
      </c>
      <c r="C127" s="22" t="s">
        <v>959</v>
      </c>
      <c r="D127" s="21" t="n">
        <v>1019</v>
      </c>
      <c r="E127" s="12" t="n">
        <f aca="false">COUNTIFS('Bill lines'!$A$2:$A$2201,A127)</f>
        <v>4</v>
      </c>
      <c r="F127" s="17" t="n">
        <f aca="false">SUMIFS('Bill lines'!$I$2:$I$2201,'Bill lines'!$A$2:$A$2201,A127)</f>
        <v>9596.88</v>
      </c>
      <c r="G127" s="17" t="n">
        <f aca="false">ROUND(ROUND(F127*100,0)/10,0)/100</f>
        <v>959.69</v>
      </c>
      <c r="H127" s="17" t="n">
        <f aca="false">F127+G127</f>
        <v>10556.57</v>
      </c>
      <c r="I127" s="26" t="n">
        <f aca="false">DATE(YEAR(B127),MONTH(B127),1)</f>
        <v>46054</v>
      </c>
      <c r="J127" s="22" t="str">
        <f aca="false">IF(COUNTIFS('Bill lines'!$A$2:$A$2201,A127,'Bill lines'!$J$2:$J$2201,"No")=0,"Yes","No")</f>
        <v>Yes</v>
      </c>
    </row>
    <row r="128" customFormat="false" ht="15" hidden="false" customHeight="false" outlineLevel="0" collapsed="false">
      <c r="A128" s="22" t="s">
        <v>1071</v>
      </c>
      <c r="B128" s="23" t="n">
        <v>46056</v>
      </c>
      <c r="C128" s="22" t="s">
        <v>929</v>
      </c>
      <c r="D128" s="21" t="n">
        <v>1034</v>
      </c>
      <c r="E128" s="12" t="n">
        <f aca="false">COUNTIFS('Bill lines'!$A$2:$A$2201,A128)</f>
        <v>2</v>
      </c>
      <c r="F128" s="17" t="n">
        <f aca="false">SUMIFS('Bill lines'!$I$2:$I$2201,'Bill lines'!$A$2:$A$2201,A128)</f>
        <v>3554.83</v>
      </c>
      <c r="G128" s="17" t="n">
        <f aca="false">ROUND(ROUND(F128*100,0)/10,0)/100</f>
        <v>355.48</v>
      </c>
      <c r="H128" s="17" t="n">
        <f aca="false">F128+G128</f>
        <v>3910.31</v>
      </c>
      <c r="I128" s="26" t="n">
        <f aca="false">DATE(YEAR(B128),MONTH(B128),1)</f>
        <v>46054</v>
      </c>
      <c r="J128" s="22" t="str">
        <f aca="false">IF(COUNTIFS('Bill lines'!$A$2:$A$2201,A128,'Bill lines'!$J$2:$J$2201,"No")=0,"Yes","No")</f>
        <v>Yes</v>
      </c>
    </row>
    <row r="129" customFormat="false" ht="15" hidden="false" customHeight="false" outlineLevel="0" collapsed="false">
      <c r="A129" s="22" t="s">
        <v>1072</v>
      </c>
      <c r="B129" s="23" t="n">
        <v>46057</v>
      </c>
      <c r="C129" s="22" t="s">
        <v>937</v>
      </c>
      <c r="D129" s="21" t="n">
        <v>1008</v>
      </c>
      <c r="E129" s="12" t="n">
        <f aca="false">COUNTIFS('Bill lines'!$A$2:$A$2201,A129)</f>
        <v>5</v>
      </c>
      <c r="F129" s="17" t="n">
        <f aca="false">SUMIFS('Bill lines'!$I$2:$I$2201,'Bill lines'!$A$2:$A$2201,A129)</f>
        <v>8549.53</v>
      </c>
      <c r="G129" s="17" t="n">
        <f aca="false">ROUND(ROUND(F129*100,0)/10,0)/100</f>
        <v>854.95</v>
      </c>
      <c r="H129" s="17" t="n">
        <f aca="false">F129+G129</f>
        <v>9404.48</v>
      </c>
      <c r="I129" s="26" t="n">
        <f aca="false">DATE(YEAR(B129),MONTH(B129),1)</f>
        <v>46054</v>
      </c>
      <c r="J129" s="22" t="str">
        <f aca="false">IF(COUNTIFS('Bill lines'!$A$2:$A$2201,A129,'Bill lines'!$J$2:$J$2201,"No")=0,"Yes","No")</f>
        <v>Yes</v>
      </c>
    </row>
    <row r="130" customFormat="false" ht="15" hidden="false" customHeight="false" outlineLevel="0" collapsed="false">
      <c r="A130" s="22" t="s">
        <v>1073</v>
      </c>
      <c r="B130" s="23" t="n">
        <v>46057</v>
      </c>
      <c r="C130" s="22" t="s">
        <v>944</v>
      </c>
      <c r="D130" s="21" t="n">
        <v>1009</v>
      </c>
      <c r="E130" s="12" t="n">
        <f aca="false">COUNTIFS('Bill lines'!$A$2:$A$2201,A130)</f>
        <v>5</v>
      </c>
      <c r="F130" s="17" t="n">
        <f aca="false">SUMIFS('Bill lines'!$I$2:$I$2201,'Bill lines'!$A$2:$A$2201,A130)</f>
        <v>9611.43</v>
      </c>
      <c r="G130" s="17" t="n">
        <f aca="false">ROUND(ROUND(F130*100,0)/10,0)/100</f>
        <v>961.14</v>
      </c>
      <c r="H130" s="17" t="n">
        <f aca="false">F130+G130</f>
        <v>10572.57</v>
      </c>
      <c r="I130" s="26" t="n">
        <f aca="false">DATE(YEAR(B130),MONTH(B130),1)</f>
        <v>46054</v>
      </c>
      <c r="J130" s="22" t="str">
        <f aca="false">IF(COUNTIFS('Bill lines'!$A$2:$A$2201,A130,'Bill lines'!$J$2:$J$2201,"No")=0,"Yes","No")</f>
        <v>No</v>
      </c>
    </row>
    <row r="131" customFormat="false" ht="15" hidden="false" customHeight="false" outlineLevel="0" collapsed="false">
      <c r="A131" s="22" t="s">
        <v>1074</v>
      </c>
      <c r="B131" s="23" t="n">
        <v>46057</v>
      </c>
      <c r="C131" s="22" t="s">
        <v>935</v>
      </c>
      <c r="D131" s="21" t="n">
        <v>1012</v>
      </c>
      <c r="E131" s="12" t="n">
        <f aca="false">COUNTIFS('Bill lines'!$A$2:$A$2201,A131)</f>
        <v>2</v>
      </c>
      <c r="F131" s="17" t="n">
        <f aca="false">SUMIFS('Bill lines'!$I$2:$I$2201,'Bill lines'!$A$2:$A$2201,A131)</f>
        <v>1219.17</v>
      </c>
      <c r="G131" s="17" t="n">
        <f aca="false">ROUND(ROUND(F131*100,0)/10,0)/100</f>
        <v>121.92</v>
      </c>
      <c r="H131" s="17" t="n">
        <f aca="false">F131+G131</f>
        <v>1341.09</v>
      </c>
      <c r="I131" s="26" t="n">
        <f aca="false">DATE(YEAR(B131),MONTH(B131),1)</f>
        <v>46054</v>
      </c>
      <c r="J131" s="22" t="str">
        <f aca="false">IF(COUNTIFS('Bill lines'!$A$2:$A$2201,A131,'Bill lines'!$J$2:$J$2201,"No")=0,"Yes","No")</f>
        <v>Yes</v>
      </c>
    </row>
    <row r="132" customFormat="false" ht="15" hidden="false" customHeight="false" outlineLevel="0" collapsed="false">
      <c r="A132" s="22" t="s">
        <v>1075</v>
      </c>
      <c r="B132" s="23" t="n">
        <v>46057</v>
      </c>
      <c r="C132" s="22" t="s">
        <v>937</v>
      </c>
      <c r="D132" s="21" t="n">
        <v>1016</v>
      </c>
      <c r="E132" s="12" t="n">
        <f aca="false">COUNTIFS('Bill lines'!$A$2:$A$2201,A132)</f>
        <v>2</v>
      </c>
      <c r="F132" s="17" t="n">
        <f aca="false">SUMIFS('Bill lines'!$I$2:$I$2201,'Bill lines'!$A$2:$A$2201,A132)</f>
        <v>3607.5</v>
      </c>
      <c r="G132" s="17" t="n">
        <f aca="false">ROUND(ROUND(F132*100,0)/10,0)/100</f>
        <v>360.75</v>
      </c>
      <c r="H132" s="17" t="n">
        <f aca="false">F132+G132</f>
        <v>3968.25</v>
      </c>
      <c r="I132" s="26" t="n">
        <f aca="false">DATE(YEAR(B132),MONTH(B132),1)</f>
        <v>46054</v>
      </c>
      <c r="J132" s="22" t="str">
        <f aca="false">IF(COUNTIFS('Bill lines'!$A$2:$A$2201,A132,'Bill lines'!$J$2:$J$2201,"No")=0,"Yes","No")</f>
        <v>No</v>
      </c>
    </row>
    <row r="133" customFormat="false" ht="15" hidden="false" customHeight="false" outlineLevel="0" collapsed="false">
      <c r="A133" s="22" t="s">
        <v>1076</v>
      </c>
      <c r="B133" s="23" t="n">
        <v>46057</v>
      </c>
      <c r="C133" s="22" t="s">
        <v>957</v>
      </c>
      <c r="D133" s="21" t="n">
        <v>1018</v>
      </c>
      <c r="E133" s="12" t="n">
        <f aca="false">COUNTIFS('Bill lines'!$A$2:$A$2201,A133)</f>
        <v>5</v>
      </c>
      <c r="F133" s="17" t="n">
        <f aca="false">SUMIFS('Bill lines'!$I$2:$I$2201,'Bill lines'!$A$2:$A$2201,A133)</f>
        <v>8232.12</v>
      </c>
      <c r="G133" s="17" t="n">
        <f aca="false">ROUND(ROUND(F133*100,0)/10,0)/100</f>
        <v>823.21</v>
      </c>
      <c r="H133" s="17" t="n">
        <f aca="false">F133+G133</f>
        <v>9055.33</v>
      </c>
      <c r="I133" s="26" t="n">
        <f aca="false">DATE(YEAR(B133),MONTH(B133),1)</f>
        <v>46054</v>
      </c>
      <c r="J133" s="22" t="str">
        <f aca="false">IF(COUNTIFS('Bill lines'!$A$2:$A$2201,A133,'Bill lines'!$J$2:$J$2201,"No")=0,"Yes","No")</f>
        <v>Yes</v>
      </c>
    </row>
    <row r="134" customFormat="false" ht="15" hidden="false" customHeight="false" outlineLevel="0" collapsed="false">
      <c r="A134" s="22" t="s">
        <v>1077</v>
      </c>
      <c r="B134" s="23" t="n">
        <v>46058</v>
      </c>
      <c r="C134" s="22" t="s">
        <v>939</v>
      </c>
      <c r="D134" s="21" t="n">
        <v>1026</v>
      </c>
      <c r="E134" s="12" t="n">
        <f aca="false">COUNTIFS('Bill lines'!$A$2:$A$2201,A134)</f>
        <v>5</v>
      </c>
      <c r="F134" s="17" t="n">
        <f aca="false">SUMIFS('Bill lines'!$I$2:$I$2201,'Bill lines'!$A$2:$A$2201,A134)</f>
        <v>6477.83</v>
      </c>
      <c r="G134" s="17" t="n">
        <f aca="false">ROUND(ROUND(F134*100,0)/10,0)/100</f>
        <v>647.78</v>
      </c>
      <c r="H134" s="17" t="n">
        <f aca="false">F134+G134</f>
        <v>7125.61</v>
      </c>
      <c r="I134" s="26" t="n">
        <f aca="false">DATE(YEAR(B134),MONTH(B134),1)</f>
        <v>46054</v>
      </c>
      <c r="J134" s="22" t="str">
        <f aca="false">IF(COUNTIFS('Bill lines'!$A$2:$A$2201,A134,'Bill lines'!$J$2:$J$2201,"No")=0,"Yes","No")</f>
        <v>Yes</v>
      </c>
    </row>
    <row r="135" customFormat="false" ht="15" hidden="false" customHeight="false" outlineLevel="0" collapsed="false">
      <c r="A135" s="22" t="s">
        <v>1078</v>
      </c>
      <c r="B135" s="23" t="n">
        <v>46059</v>
      </c>
      <c r="C135" s="22" t="s">
        <v>944</v>
      </c>
      <c r="D135" s="21" t="n">
        <v>1025</v>
      </c>
      <c r="E135" s="12" t="n">
        <f aca="false">COUNTIFS('Bill lines'!$A$2:$A$2201,A135)</f>
        <v>4</v>
      </c>
      <c r="F135" s="17" t="n">
        <f aca="false">SUMIFS('Bill lines'!$I$2:$I$2201,'Bill lines'!$A$2:$A$2201,A135)</f>
        <v>6215.79</v>
      </c>
      <c r="G135" s="17" t="n">
        <f aca="false">ROUND(ROUND(F135*100,0)/10,0)/100</f>
        <v>621.58</v>
      </c>
      <c r="H135" s="17" t="n">
        <f aca="false">F135+G135</f>
        <v>6837.37</v>
      </c>
      <c r="I135" s="26" t="n">
        <f aca="false">DATE(YEAR(B135),MONTH(B135),1)</f>
        <v>46054</v>
      </c>
      <c r="J135" s="22" t="str">
        <f aca="false">IF(COUNTIFS('Bill lines'!$A$2:$A$2201,A135,'Bill lines'!$J$2:$J$2201,"No")=0,"Yes","No")</f>
        <v>Yes</v>
      </c>
    </row>
    <row r="136" customFormat="false" ht="15" hidden="false" customHeight="false" outlineLevel="0" collapsed="false">
      <c r="A136" s="22" t="s">
        <v>1079</v>
      </c>
      <c r="B136" s="23" t="n">
        <v>46059</v>
      </c>
      <c r="C136" s="22" t="s">
        <v>935</v>
      </c>
      <c r="D136" s="21" t="n">
        <v>1027</v>
      </c>
      <c r="E136" s="12" t="n">
        <f aca="false">COUNTIFS('Bill lines'!$A$2:$A$2201,A136)</f>
        <v>1</v>
      </c>
      <c r="F136" s="17" t="n">
        <f aca="false">SUMIFS('Bill lines'!$I$2:$I$2201,'Bill lines'!$A$2:$A$2201,A136)</f>
        <v>671.22</v>
      </c>
      <c r="G136" s="17" t="n">
        <f aca="false">ROUND(ROUND(F136*100,0)/10,0)/100</f>
        <v>67.12</v>
      </c>
      <c r="H136" s="17" t="n">
        <f aca="false">F136+G136</f>
        <v>738.34</v>
      </c>
      <c r="I136" s="26" t="n">
        <f aca="false">DATE(YEAR(B136),MONTH(B136),1)</f>
        <v>46054</v>
      </c>
      <c r="J136" s="22" t="str">
        <f aca="false">IF(COUNTIFS('Bill lines'!$A$2:$A$2201,A136,'Bill lines'!$J$2:$J$2201,"No")=0,"Yes","No")</f>
        <v>Yes</v>
      </c>
    </row>
    <row r="137" customFormat="false" ht="15" hidden="false" customHeight="false" outlineLevel="0" collapsed="false">
      <c r="A137" s="22" t="s">
        <v>1080</v>
      </c>
      <c r="B137" s="23" t="n">
        <v>46060</v>
      </c>
      <c r="C137" s="22" t="s">
        <v>944</v>
      </c>
      <c r="D137" s="21" t="n">
        <v>1003</v>
      </c>
      <c r="E137" s="12" t="n">
        <f aca="false">COUNTIFS('Bill lines'!$A$2:$A$2201,A137)</f>
        <v>5</v>
      </c>
      <c r="F137" s="17" t="n">
        <f aca="false">SUMIFS('Bill lines'!$I$2:$I$2201,'Bill lines'!$A$2:$A$2201,A137)</f>
        <v>8521.04</v>
      </c>
      <c r="G137" s="17" t="n">
        <f aca="false">ROUND(ROUND(F137*100,0)/10,0)/100</f>
        <v>852.1</v>
      </c>
      <c r="H137" s="17" t="n">
        <f aca="false">F137+G137</f>
        <v>9373.14</v>
      </c>
      <c r="I137" s="26" t="n">
        <f aca="false">DATE(YEAR(B137),MONTH(B137),1)</f>
        <v>46054</v>
      </c>
      <c r="J137" s="22" t="str">
        <f aca="false">IF(COUNTIFS('Bill lines'!$A$2:$A$2201,A137,'Bill lines'!$J$2:$J$2201,"No")=0,"Yes","No")</f>
        <v>No</v>
      </c>
    </row>
    <row r="138" customFormat="false" ht="15" hidden="false" customHeight="false" outlineLevel="0" collapsed="false">
      <c r="A138" s="22" t="s">
        <v>1081</v>
      </c>
      <c r="B138" s="23" t="n">
        <v>46060</v>
      </c>
      <c r="C138" s="22" t="s">
        <v>933</v>
      </c>
      <c r="D138" s="21" t="n">
        <v>1029</v>
      </c>
      <c r="E138" s="12" t="n">
        <f aca="false">COUNTIFS('Bill lines'!$A$2:$A$2201,A138)</f>
        <v>4</v>
      </c>
      <c r="F138" s="17" t="n">
        <f aca="false">SUMIFS('Bill lines'!$I$2:$I$2201,'Bill lines'!$A$2:$A$2201,A138)</f>
        <v>5371.1</v>
      </c>
      <c r="G138" s="17" t="n">
        <f aca="false">ROUND(ROUND(F138*100,0)/10,0)/100</f>
        <v>537.11</v>
      </c>
      <c r="H138" s="17" t="n">
        <f aca="false">F138+G138</f>
        <v>5908.21</v>
      </c>
      <c r="I138" s="26" t="n">
        <f aca="false">DATE(YEAR(B138),MONTH(B138),1)</f>
        <v>46054</v>
      </c>
      <c r="J138" s="22" t="str">
        <f aca="false">IF(COUNTIFS('Bill lines'!$A$2:$A$2201,A138,'Bill lines'!$J$2:$J$2201,"No")=0,"Yes","No")</f>
        <v>Yes</v>
      </c>
    </row>
    <row r="139" customFormat="false" ht="15" hidden="false" customHeight="false" outlineLevel="0" collapsed="false">
      <c r="A139" s="22" t="s">
        <v>1082</v>
      </c>
      <c r="B139" s="23" t="n">
        <v>46060</v>
      </c>
      <c r="C139" s="22" t="s">
        <v>989</v>
      </c>
      <c r="D139" s="21" t="n">
        <v>1031</v>
      </c>
      <c r="E139" s="12" t="n">
        <f aca="false">COUNTIFS('Bill lines'!$A$2:$A$2201,A139)</f>
        <v>2</v>
      </c>
      <c r="F139" s="17" t="n">
        <f aca="false">SUMIFS('Bill lines'!$I$2:$I$2201,'Bill lines'!$A$2:$A$2201,A139)</f>
        <v>15909.39</v>
      </c>
      <c r="G139" s="17" t="n">
        <f aca="false">ROUND(ROUND(F139*100,0)/10,0)/100</f>
        <v>1590.94</v>
      </c>
      <c r="H139" s="17" t="n">
        <f aca="false">F139+G139</f>
        <v>17500.33</v>
      </c>
      <c r="I139" s="26" t="n">
        <f aca="false">DATE(YEAR(B139),MONTH(B139),1)</f>
        <v>46054</v>
      </c>
      <c r="J139" s="22" t="str">
        <f aca="false">IF(COUNTIFS('Bill lines'!$A$2:$A$2201,A139,'Bill lines'!$J$2:$J$2201,"No")=0,"Yes","No")</f>
        <v>Yes</v>
      </c>
    </row>
    <row r="140" customFormat="false" ht="15" hidden="false" customHeight="false" outlineLevel="0" collapsed="false">
      <c r="A140" s="22" t="s">
        <v>1083</v>
      </c>
      <c r="B140" s="23" t="n">
        <v>46060</v>
      </c>
      <c r="C140" s="22" t="s">
        <v>935</v>
      </c>
      <c r="D140" s="21" t="n">
        <v>1032</v>
      </c>
      <c r="E140" s="12" t="n">
        <f aca="false">COUNTIFS('Bill lines'!$A$2:$A$2201,A140)</f>
        <v>3</v>
      </c>
      <c r="F140" s="17" t="n">
        <f aca="false">SUMIFS('Bill lines'!$I$2:$I$2201,'Bill lines'!$A$2:$A$2201,A140)</f>
        <v>6263.85</v>
      </c>
      <c r="G140" s="17" t="n">
        <f aca="false">ROUND(ROUND(F140*100,0)/10,0)/100</f>
        <v>626.39</v>
      </c>
      <c r="H140" s="17" t="n">
        <f aca="false">F140+G140</f>
        <v>6890.24</v>
      </c>
      <c r="I140" s="26" t="n">
        <f aca="false">DATE(YEAR(B140),MONTH(B140),1)</f>
        <v>46054</v>
      </c>
      <c r="J140" s="22" t="str">
        <f aca="false">IF(COUNTIFS('Bill lines'!$A$2:$A$2201,A140,'Bill lines'!$J$2:$J$2201,"No")=0,"Yes","No")</f>
        <v>No</v>
      </c>
    </row>
    <row r="141" customFormat="false" ht="15" hidden="false" customHeight="false" outlineLevel="0" collapsed="false">
      <c r="A141" s="22" t="s">
        <v>1084</v>
      </c>
      <c r="B141" s="23" t="n">
        <v>46060</v>
      </c>
      <c r="C141" s="22" t="s">
        <v>944</v>
      </c>
      <c r="D141" s="21" t="n">
        <v>1037</v>
      </c>
      <c r="E141" s="12" t="n">
        <f aca="false">COUNTIFS('Bill lines'!$A$2:$A$2201,A141)</f>
        <v>5</v>
      </c>
      <c r="F141" s="17" t="n">
        <f aca="false">SUMIFS('Bill lines'!$I$2:$I$2201,'Bill lines'!$A$2:$A$2201,A141)</f>
        <v>7905.69</v>
      </c>
      <c r="G141" s="17" t="n">
        <f aca="false">ROUND(ROUND(F141*100,0)/10,0)/100</f>
        <v>790.57</v>
      </c>
      <c r="H141" s="17" t="n">
        <f aca="false">F141+G141</f>
        <v>8696.26</v>
      </c>
      <c r="I141" s="26" t="n">
        <f aca="false">DATE(YEAR(B141),MONTH(B141),1)</f>
        <v>46054</v>
      </c>
      <c r="J141" s="22" t="str">
        <f aca="false">IF(COUNTIFS('Bill lines'!$A$2:$A$2201,A141,'Bill lines'!$J$2:$J$2201,"No")=0,"Yes","No")</f>
        <v>Yes</v>
      </c>
    </row>
    <row r="142" customFormat="false" ht="15" hidden="false" customHeight="false" outlineLevel="0" collapsed="false">
      <c r="A142" s="22" t="s">
        <v>1085</v>
      </c>
      <c r="B142" s="23" t="n">
        <v>46061</v>
      </c>
      <c r="C142" s="22" t="s">
        <v>999</v>
      </c>
      <c r="D142" s="21" t="n">
        <v>1011</v>
      </c>
      <c r="E142" s="12" t="n">
        <f aca="false">COUNTIFS('Bill lines'!$A$2:$A$2201,A142)</f>
        <v>2</v>
      </c>
      <c r="F142" s="17" t="n">
        <f aca="false">SUMIFS('Bill lines'!$I$2:$I$2201,'Bill lines'!$A$2:$A$2201,A142)</f>
        <v>3193.57</v>
      </c>
      <c r="G142" s="17" t="n">
        <f aca="false">ROUND(ROUND(F142*100,0)/10,0)/100</f>
        <v>319.36</v>
      </c>
      <c r="H142" s="17" t="n">
        <f aca="false">F142+G142</f>
        <v>3512.93</v>
      </c>
      <c r="I142" s="26" t="n">
        <f aca="false">DATE(YEAR(B142),MONTH(B142),1)</f>
        <v>46054</v>
      </c>
      <c r="J142" s="22" t="str">
        <f aca="false">IF(COUNTIFS('Bill lines'!$A$2:$A$2201,A142,'Bill lines'!$J$2:$J$2201,"No")=0,"Yes","No")</f>
        <v>Yes</v>
      </c>
    </row>
    <row r="143" customFormat="false" ht="15" hidden="false" customHeight="false" outlineLevel="0" collapsed="false">
      <c r="A143" s="22" t="s">
        <v>1086</v>
      </c>
      <c r="B143" s="23" t="n">
        <v>46061</v>
      </c>
      <c r="C143" s="22" t="s">
        <v>999</v>
      </c>
      <c r="D143" s="21" t="n">
        <v>1027</v>
      </c>
      <c r="E143" s="12" t="n">
        <f aca="false">COUNTIFS('Bill lines'!$A$2:$A$2201,A143)</f>
        <v>3</v>
      </c>
      <c r="F143" s="17" t="n">
        <f aca="false">SUMIFS('Bill lines'!$I$2:$I$2201,'Bill lines'!$A$2:$A$2201,A143)</f>
        <v>4491.9</v>
      </c>
      <c r="G143" s="17" t="n">
        <f aca="false">ROUND(ROUND(F143*100,0)/10,0)/100</f>
        <v>449.19</v>
      </c>
      <c r="H143" s="17" t="n">
        <f aca="false">F143+G143</f>
        <v>4941.09</v>
      </c>
      <c r="I143" s="26" t="n">
        <f aca="false">DATE(YEAR(B143),MONTH(B143),1)</f>
        <v>46054</v>
      </c>
      <c r="J143" s="22" t="str">
        <f aca="false">IF(COUNTIFS('Bill lines'!$A$2:$A$2201,A143,'Bill lines'!$J$2:$J$2201,"No")=0,"Yes","No")</f>
        <v>Yes</v>
      </c>
    </row>
    <row r="144" customFormat="false" ht="15" hidden="false" customHeight="false" outlineLevel="0" collapsed="false">
      <c r="A144" s="22" t="s">
        <v>1087</v>
      </c>
      <c r="B144" s="23" t="n">
        <v>46061</v>
      </c>
      <c r="C144" s="22" t="s">
        <v>944</v>
      </c>
      <c r="D144" s="21" t="n">
        <v>1037</v>
      </c>
      <c r="E144" s="12" t="n">
        <f aca="false">COUNTIFS('Bill lines'!$A$2:$A$2201,A144)</f>
        <v>2</v>
      </c>
      <c r="F144" s="17" t="n">
        <f aca="false">SUMIFS('Bill lines'!$I$2:$I$2201,'Bill lines'!$A$2:$A$2201,A144)</f>
        <v>5666.29</v>
      </c>
      <c r="G144" s="17" t="n">
        <f aca="false">ROUND(ROUND(F144*100,0)/10,0)/100</f>
        <v>566.63</v>
      </c>
      <c r="H144" s="17" t="n">
        <f aca="false">F144+G144</f>
        <v>6232.92</v>
      </c>
      <c r="I144" s="26" t="n">
        <f aca="false">DATE(YEAR(B144),MONTH(B144),1)</f>
        <v>46054</v>
      </c>
      <c r="J144" s="22" t="str">
        <f aca="false">IF(COUNTIFS('Bill lines'!$A$2:$A$2201,A144,'Bill lines'!$J$2:$J$2201,"No")=0,"Yes","No")</f>
        <v>Yes</v>
      </c>
    </row>
    <row r="145" customFormat="false" ht="15" hidden="false" customHeight="false" outlineLevel="0" collapsed="false">
      <c r="A145" s="22" t="s">
        <v>1088</v>
      </c>
      <c r="B145" s="23" t="n">
        <v>46063</v>
      </c>
      <c r="C145" s="22" t="s">
        <v>939</v>
      </c>
      <c r="D145" s="21" t="n">
        <v>1008</v>
      </c>
      <c r="E145" s="12" t="n">
        <f aca="false">COUNTIFS('Bill lines'!$A$2:$A$2201,A145)</f>
        <v>3</v>
      </c>
      <c r="F145" s="17" t="n">
        <f aca="false">SUMIFS('Bill lines'!$I$2:$I$2201,'Bill lines'!$A$2:$A$2201,A145)</f>
        <v>5427.57</v>
      </c>
      <c r="G145" s="17" t="n">
        <f aca="false">ROUND(ROUND(F145*100,0)/10,0)/100</f>
        <v>542.76</v>
      </c>
      <c r="H145" s="17" t="n">
        <f aca="false">F145+G145</f>
        <v>5970.33</v>
      </c>
      <c r="I145" s="26" t="n">
        <f aca="false">DATE(YEAR(B145),MONTH(B145),1)</f>
        <v>46054</v>
      </c>
      <c r="J145" s="22" t="str">
        <f aca="false">IF(COUNTIFS('Bill lines'!$A$2:$A$2201,A145,'Bill lines'!$J$2:$J$2201,"No")=0,"Yes","No")</f>
        <v>Yes</v>
      </c>
    </row>
    <row r="146" customFormat="false" ht="15" hidden="false" customHeight="false" outlineLevel="0" collapsed="false">
      <c r="A146" s="22" t="s">
        <v>1089</v>
      </c>
      <c r="B146" s="23" t="n">
        <v>46063</v>
      </c>
      <c r="C146" s="22" t="s">
        <v>931</v>
      </c>
      <c r="D146" s="21" t="n">
        <v>1011</v>
      </c>
      <c r="E146" s="12" t="n">
        <f aca="false">COUNTIFS('Bill lines'!$A$2:$A$2201,A146)</f>
        <v>3</v>
      </c>
      <c r="F146" s="17" t="n">
        <f aca="false">SUMIFS('Bill lines'!$I$2:$I$2201,'Bill lines'!$A$2:$A$2201,A146)</f>
        <v>4974.47</v>
      </c>
      <c r="G146" s="17" t="n">
        <f aca="false">ROUND(ROUND(F146*100,0)/10,0)/100</f>
        <v>497.45</v>
      </c>
      <c r="H146" s="17" t="n">
        <f aca="false">F146+G146</f>
        <v>5471.92</v>
      </c>
      <c r="I146" s="26" t="n">
        <f aca="false">DATE(YEAR(B146),MONTH(B146),1)</f>
        <v>46054</v>
      </c>
      <c r="J146" s="22" t="str">
        <f aca="false">IF(COUNTIFS('Bill lines'!$A$2:$A$2201,A146,'Bill lines'!$J$2:$J$2201,"No")=0,"Yes","No")</f>
        <v>Yes</v>
      </c>
    </row>
    <row r="147" customFormat="false" ht="15" hidden="false" customHeight="false" outlineLevel="0" collapsed="false">
      <c r="A147" s="22" t="s">
        <v>1090</v>
      </c>
      <c r="B147" s="23" t="n">
        <v>46064</v>
      </c>
      <c r="C147" s="22" t="s">
        <v>957</v>
      </c>
      <c r="D147" s="21" t="n">
        <v>1023</v>
      </c>
      <c r="E147" s="12" t="n">
        <f aca="false">COUNTIFS('Bill lines'!$A$2:$A$2201,A147)</f>
        <v>2</v>
      </c>
      <c r="F147" s="17" t="n">
        <f aca="false">SUMIFS('Bill lines'!$I$2:$I$2201,'Bill lines'!$A$2:$A$2201,A147)</f>
        <v>4921.38</v>
      </c>
      <c r="G147" s="17" t="n">
        <f aca="false">ROUND(ROUND(F147*100,0)/10,0)/100</f>
        <v>492.14</v>
      </c>
      <c r="H147" s="17" t="n">
        <f aca="false">F147+G147</f>
        <v>5413.52</v>
      </c>
      <c r="I147" s="26" t="n">
        <f aca="false">DATE(YEAR(B147),MONTH(B147),1)</f>
        <v>46054</v>
      </c>
      <c r="J147" s="22" t="str">
        <f aca="false">IF(COUNTIFS('Bill lines'!$A$2:$A$2201,A147,'Bill lines'!$J$2:$J$2201,"No")=0,"Yes","No")</f>
        <v>Yes</v>
      </c>
    </row>
    <row r="148" customFormat="false" ht="15" hidden="false" customHeight="false" outlineLevel="0" collapsed="false">
      <c r="A148" s="22" t="s">
        <v>1091</v>
      </c>
      <c r="B148" s="23" t="n">
        <v>46064</v>
      </c>
      <c r="C148" s="22" t="s">
        <v>1092</v>
      </c>
      <c r="D148" s="21" t="n">
        <v>1030</v>
      </c>
      <c r="E148" s="12" t="n">
        <f aca="false">COUNTIFS('Bill lines'!$A$2:$A$2201,A148)</f>
        <v>4</v>
      </c>
      <c r="F148" s="17" t="n">
        <f aca="false">SUMIFS('Bill lines'!$I$2:$I$2201,'Bill lines'!$A$2:$A$2201,A148)</f>
        <v>32766.26</v>
      </c>
      <c r="G148" s="17" t="n">
        <f aca="false">ROUND(ROUND(F148*100,0)/10,0)/100</f>
        <v>3276.63</v>
      </c>
      <c r="H148" s="17" t="n">
        <f aca="false">F148+G148</f>
        <v>36042.89</v>
      </c>
      <c r="I148" s="26" t="n">
        <f aca="false">DATE(YEAR(B148),MONTH(B148),1)</f>
        <v>46054</v>
      </c>
      <c r="J148" s="22" t="str">
        <f aca="false">IF(COUNTIFS('Bill lines'!$A$2:$A$2201,A148,'Bill lines'!$J$2:$J$2201,"No")=0,"Yes","No")</f>
        <v>No</v>
      </c>
    </row>
    <row r="149" customFormat="false" ht="15" hidden="false" customHeight="false" outlineLevel="0" collapsed="false">
      <c r="A149" s="22" t="s">
        <v>1093</v>
      </c>
      <c r="B149" s="23" t="n">
        <v>46064</v>
      </c>
      <c r="C149" s="22" t="s">
        <v>931</v>
      </c>
      <c r="D149" s="21" t="n">
        <v>1036</v>
      </c>
      <c r="E149" s="12" t="n">
        <f aca="false">COUNTIFS('Bill lines'!$A$2:$A$2201,A149)</f>
        <v>1</v>
      </c>
      <c r="F149" s="17" t="n">
        <f aca="false">SUMIFS('Bill lines'!$I$2:$I$2201,'Bill lines'!$A$2:$A$2201,A149)</f>
        <v>1793.19</v>
      </c>
      <c r="G149" s="17" t="n">
        <f aca="false">ROUND(ROUND(F149*100,0)/10,0)/100</f>
        <v>179.32</v>
      </c>
      <c r="H149" s="17" t="n">
        <f aca="false">F149+G149</f>
        <v>1972.51</v>
      </c>
      <c r="I149" s="26" t="n">
        <f aca="false">DATE(YEAR(B149),MONTH(B149),1)</f>
        <v>46054</v>
      </c>
      <c r="J149" s="22" t="str">
        <f aca="false">IF(COUNTIFS('Bill lines'!$A$2:$A$2201,A149,'Bill lines'!$J$2:$J$2201,"No")=0,"Yes","No")</f>
        <v>Yes</v>
      </c>
    </row>
    <row r="150" customFormat="false" ht="15" hidden="false" customHeight="false" outlineLevel="0" collapsed="false">
      <c r="A150" s="22" t="s">
        <v>1094</v>
      </c>
      <c r="B150" s="23" t="n">
        <v>46065</v>
      </c>
      <c r="C150" s="22" t="s">
        <v>935</v>
      </c>
      <c r="D150" s="21" t="n">
        <v>1003</v>
      </c>
      <c r="E150" s="12" t="n">
        <f aca="false">COUNTIFS('Bill lines'!$A$2:$A$2201,A150)</f>
        <v>2</v>
      </c>
      <c r="F150" s="17" t="n">
        <f aca="false">SUMIFS('Bill lines'!$I$2:$I$2201,'Bill lines'!$A$2:$A$2201,A150)</f>
        <v>3695.52</v>
      </c>
      <c r="G150" s="17" t="n">
        <f aca="false">ROUND(ROUND(F150*100,0)/10,0)/100</f>
        <v>369.55</v>
      </c>
      <c r="H150" s="17" t="n">
        <f aca="false">F150+G150</f>
        <v>4065.07</v>
      </c>
      <c r="I150" s="26" t="n">
        <f aca="false">DATE(YEAR(B150),MONTH(B150),1)</f>
        <v>46054</v>
      </c>
      <c r="J150" s="22" t="str">
        <f aca="false">IF(COUNTIFS('Bill lines'!$A$2:$A$2201,A150,'Bill lines'!$J$2:$J$2201,"No")=0,"Yes","No")</f>
        <v>No</v>
      </c>
    </row>
    <row r="151" customFormat="false" ht="15" hidden="false" customHeight="false" outlineLevel="0" collapsed="false">
      <c r="A151" s="22" t="s">
        <v>1095</v>
      </c>
      <c r="B151" s="23" t="n">
        <v>46066</v>
      </c>
      <c r="C151" s="22" t="s">
        <v>964</v>
      </c>
      <c r="D151" s="21" t="n">
        <v>1024</v>
      </c>
      <c r="E151" s="12" t="n">
        <f aca="false">COUNTIFS('Bill lines'!$A$2:$A$2201,A151)</f>
        <v>4</v>
      </c>
      <c r="F151" s="17" t="n">
        <f aca="false">SUMIFS('Bill lines'!$I$2:$I$2201,'Bill lines'!$A$2:$A$2201,A151)</f>
        <v>6418.06</v>
      </c>
      <c r="G151" s="17" t="n">
        <f aca="false">ROUND(ROUND(F151*100,0)/10,0)/100</f>
        <v>641.81</v>
      </c>
      <c r="H151" s="17" t="n">
        <f aca="false">F151+G151</f>
        <v>7059.87</v>
      </c>
      <c r="I151" s="26" t="n">
        <f aca="false">DATE(YEAR(B151),MONTH(B151),1)</f>
        <v>46054</v>
      </c>
      <c r="J151" s="22" t="str">
        <f aca="false">IF(COUNTIFS('Bill lines'!$A$2:$A$2201,A151,'Bill lines'!$J$2:$J$2201,"No")=0,"Yes","No")</f>
        <v>No</v>
      </c>
    </row>
    <row r="152" customFormat="false" ht="15" hidden="false" customHeight="false" outlineLevel="0" collapsed="false">
      <c r="A152" s="22" t="s">
        <v>1096</v>
      </c>
      <c r="B152" s="23" t="n">
        <v>46066</v>
      </c>
      <c r="C152" s="22" t="s">
        <v>935</v>
      </c>
      <c r="D152" s="21" t="n">
        <v>1033</v>
      </c>
      <c r="E152" s="12" t="n">
        <f aca="false">COUNTIFS('Bill lines'!$A$2:$A$2201,A152)</f>
        <v>5</v>
      </c>
      <c r="F152" s="17" t="n">
        <f aca="false">SUMIFS('Bill lines'!$I$2:$I$2201,'Bill lines'!$A$2:$A$2201,A152)</f>
        <v>9186.41</v>
      </c>
      <c r="G152" s="17" t="n">
        <f aca="false">ROUND(ROUND(F152*100,0)/10,0)/100</f>
        <v>918.64</v>
      </c>
      <c r="H152" s="17" t="n">
        <f aca="false">F152+G152</f>
        <v>10105.05</v>
      </c>
      <c r="I152" s="26" t="n">
        <f aca="false">DATE(YEAR(B152),MONTH(B152),1)</f>
        <v>46054</v>
      </c>
      <c r="J152" s="22" t="str">
        <f aca="false">IF(COUNTIFS('Bill lines'!$A$2:$A$2201,A152,'Bill lines'!$J$2:$J$2201,"No")=0,"Yes","No")</f>
        <v>No</v>
      </c>
    </row>
    <row r="153" customFormat="false" ht="15" hidden="false" customHeight="false" outlineLevel="0" collapsed="false">
      <c r="A153" s="22" t="s">
        <v>1097</v>
      </c>
      <c r="B153" s="23" t="n">
        <v>46066</v>
      </c>
      <c r="C153" s="22" t="s">
        <v>935</v>
      </c>
      <c r="D153" s="21" t="n">
        <v>1035</v>
      </c>
      <c r="E153" s="12" t="n">
        <f aca="false">COUNTIFS('Bill lines'!$A$2:$A$2201,A153)</f>
        <v>3</v>
      </c>
      <c r="F153" s="17" t="n">
        <f aca="false">SUMIFS('Bill lines'!$I$2:$I$2201,'Bill lines'!$A$2:$A$2201,A153)</f>
        <v>6316.15</v>
      </c>
      <c r="G153" s="17" t="n">
        <f aca="false">ROUND(ROUND(F153*100,0)/10,0)/100</f>
        <v>631.62</v>
      </c>
      <c r="H153" s="17" t="n">
        <f aca="false">F153+G153</f>
        <v>6947.77</v>
      </c>
      <c r="I153" s="26" t="n">
        <f aca="false">DATE(YEAR(B153),MONTH(B153),1)</f>
        <v>46054</v>
      </c>
      <c r="J153" s="22" t="str">
        <f aca="false">IF(COUNTIFS('Bill lines'!$A$2:$A$2201,A153,'Bill lines'!$J$2:$J$2201,"No")=0,"Yes","No")</f>
        <v>Yes</v>
      </c>
    </row>
    <row r="154" customFormat="false" ht="15" hidden="false" customHeight="false" outlineLevel="0" collapsed="false">
      <c r="A154" s="22" t="s">
        <v>1098</v>
      </c>
      <c r="B154" s="23" t="n">
        <v>46067</v>
      </c>
      <c r="C154" s="22" t="s">
        <v>999</v>
      </c>
      <c r="D154" s="21" t="n">
        <v>1003</v>
      </c>
      <c r="E154" s="12" t="n">
        <f aca="false">COUNTIFS('Bill lines'!$A$2:$A$2201,A154)</f>
        <v>5</v>
      </c>
      <c r="F154" s="17" t="n">
        <f aca="false">SUMIFS('Bill lines'!$I$2:$I$2201,'Bill lines'!$A$2:$A$2201,A154)</f>
        <v>6400.34</v>
      </c>
      <c r="G154" s="17" t="n">
        <f aca="false">ROUND(ROUND(F154*100,0)/10,0)/100</f>
        <v>640.03</v>
      </c>
      <c r="H154" s="17" t="n">
        <f aca="false">F154+G154</f>
        <v>7040.37</v>
      </c>
      <c r="I154" s="26" t="n">
        <f aca="false">DATE(YEAR(B154),MONTH(B154),1)</f>
        <v>46054</v>
      </c>
      <c r="J154" s="22" t="str">
        <f aca="false">IF(COUNTIFS('Bill lines'!$A$2:$A$2201,A154,'Bill lines'!$J$2:$J$2201,"No")=0,"Yes","No")</f>
        <v>Yes</v>
      </c>
    </row>
    <row r="155" customFormat="false" ht="15" hidden="false" customHeight="false" outlineLevel="0" collapsed="false">
      <c r="A155" s="22" t="s">
        <v>1099</v>
      </c>
      <c r="B155" s="23" t="n">
        <v>46067</v>
      </c>
      <c r="C155" s="22" t="s">
        <v>933</v>
      </c>
      <c r="D155" s="21" t="n">
        <v>1008</v>
      </c>
      <c r="E155" s="12" t="n">
        <f aca="false">COUNTIFS('Bill lines'!$A$2:$A$2201,A155)</f>
        <v>3</v>
      </c>
      <c r="F155" s="17" t="n">
        <f aca="false">SUMIFS('Bill lines'!$I$2:$I$2201,'Bill lines'!$A$2:$A$2201,A155)</f>
        <v>5319.6</v>
      </c>
      <c r="G155" s="17" t="n">
        <f aca="false">ROUND(ROUND(F155*100,0)/10,0)/100</f>
        <v>531.96</v>
      </c>
      <c r="H155" s="17" t="n">
        <f aca="false">F155+G155</f>
        <v>5851.56</v>
      </c>
      <c r="I155" s="26" t="n">
        <f aca="false">DATE(YEAR(B155),MONTH(B155),1)</f>
        <v>46054</v>
      </c>
      <c r="J155" s="22" t="str">
        <f aca="false">IF(COUNTIFS('Bill lines'!$A$2:$A$2201,A155,'Bill lines'!$J$2:$J$2201,"No")=0,"Yes","No")</f>
        <v>Yes</v>
      </c>
    </row>
    <row r="156" customFormat="false" ht="15" hidden="false" customHeight="false" outlineLevel="0" collapsed="false">
      <c r="A156" s="22" t="s">
        <v>1100</v>
      </c>
      <c r="B156" s="23" t="n">
        <v>46067</v>
      </c>
      <c r="C156" s="22" t="s">
        <v>1002</v>
      </c>
      <c r="D156" s="21" t="n">
        <v>1018</v>
      </c>
      <c r="E156" s="12" t="n">
        <f aca="false">COUNTIFS('Bill lines'!$A$2:$A$2201,A156)</f>
        <v>5</v>
      </c>
      <c r="F156" s="17" t="n">
        <f aca="false">SUMIFS('Bill lines'!$I$2:$I$2201,'Bill lines'!$A$2:$A$2201,A156)</f>
        <v>8608.44</v>
      </c>
      <c r="G156" s="17" t="n">
        <f aca="false">ROUND(ROUND(F156*100,0)/10,0)/100</f>
        <v>860.84</v>
      </c>
      <c r="H156" s="17" t="n">
        <f aca="false">F156+G156</f>
        <v>9469.28</v>
      </c>
      <c r="I156" s="26" t="n">
        <f aca="false">DATE(YEAR(B156),MONTH(B156),1)</f>
        <v>46054</v>
      </c>
      <c r="J156" s="22" t="str">
        <f aca="false">IF(COUNTIFS('Bill lines'!$A$2:$A$2201,A156,'Bill lines'!$J$2:$J$2201,"No")=0,"Yes","No")</f>
        <v>Yes</v>
      </c>
    </row>
    <row r="157" customFormat="false" ht="15" hidden="false" customHeight="false" outlineLevel="0" collapsed="false">
      <c r="A157" s="22" t="s">
        <v>1101</v>
      </c>
      <c r="B157" s="23" t="n">
        <v>46067</v>
      </c>
      <c r="C157" s="22" t="s">
        <v>937</v>
      </c>
      <c r="D157" s="21" t="n">
        <v>1019</v>
      </c>
      <c r="E157" s="12" t="n">
        <f aca="false">COUNTIFS('Bill lines'!$A$2:$A$2201,A157)</f>
        <v>5</v>
      </c>
      <c r="F157" s="17" t="n">
        <f aca="false">SUMIFS('Bill lines'!$I$2:$I$2201,'Bill lines'!$A$2:$A$2201,A157)</f>
        <v>8584.23</v>
      </c>
      <c r="G157" s="17" t="n">
        <f aca="false">ROUND(ROUND(F157*100,0)/10,0)/100</f>
        <v>858.42</v>
      </c>
      <c r="H157" s="17" t="n">
        <f aca="false">F157+G157</f>
        <v>9442.65</v>
      </c>
      <c r="I157" s="26" t="n">
        <f aca="false">DATE(YEAR(B157),MONTH(B157),1)</f>
        <v>46054</v>
      </c>
      <c r="J157" s="22" t="str">
        <f aca="false">IF(COUNTIFS('Bill lines'!$A$2:$A$2201,A157,'Bill lines'!$J$2:$J$2201,"No")=0,"Yes","No")</f>
        <v>No</v>
      </c>
    </row>
    <row r="158" customFormat="false" ht="15" hidden="false" customHeight="false" outlineLevel="0" collapsed="false">
      <c r="A158" s="22" t="s">
        <v>1102</v>
      </c>
      <c r="B158" s="23" t="n">
        <v>46067</v>
      </c>
      <c r="C158" s="22" t="s">
        <v>1021</v>
      </c>
      <c r="D158" s="21" t="n">
        <v>1035</v>
      </c>
      <c r="E158" s="12" t="n">
        <f aca="false">COUNTIFS('Bill lines'!$A$2:$A$2201,A158)</f>
        <v>4</v>
      </c>
      <c r="F158" s="17" t="n">
        <f aca="false">SUMIFS('Bill lines'!$I$2:$I$2201,'Bill lines'!$A$2:$A$2201,A158)</f>
        <v>7002.88</v>
      </c>
      <c r="G158" s="17" t="n">
        <f aca="false">ROUND(ROUND(F158*100,0)/10,0)/100</f>
        <v>700.29</v>
      </c>
      <c r="H158" s="17" t="n">
        <f aca="false">F158+G158</f>
        <v>7703.17</v>
      </c>
      <c r="I158" s="26" t="n">
        <f aca="false">DATE(YEAR(B158),MONTH(B158),1)</f>
        <v>46054</v>
      </c>
      <c r="J158" s="22" t="str">
        <f aca="false">IF(COUNTIFS('Bill lines'!$A$2:$A$2201,A158,'Bill lines'!$J$2:$J$2201,"No")=0,"Yes","No")</f>
        <v>Yes</v>
      </c>
    </row>
    <row r="159" customFormat="false" ht="15" hidden="false" customHeight="false" outlineLevel="0" collapsed="false">
      <c r="A159" s="22" t="s">
        <v>1103</v>
      </c>
      <c r="B159" s="23" t="n">
        <v>46067</v>
      </c>
      <c r="C159" s="22" t="s">
        <v>931</v>
      </c>
      <c r="D159" s="21" t="n">
        <v>1039</v>
      </c>
      <c r="E159" s="12" t="n">
        <f aca="false">COUNTIFS('Bill lines'!$A$2:$A$2201,A159)</f>
        <v>5</v>
      </c>
      <c r="F159" s="17" t="n">
        <f aca="false">SUMIFS('Bill lines'!$I$2:$I$2201,'Bill lines'!$A$2:$A$2201,A159)</f>
        <v>7981.96</v>
      </c>
      <c r="G159" s="17" t="n">
        <f aca="false">ROUND(ROUND(F159*100,0)/10,0)/100</f>
        <v>798.2</v>
      </c>
      <c r="H159" s="17" t="n">
        <f aca="false">F159+G159</f>
        <v>8780.16</v>
      </c>
      <c r="I159" s="26" t="n">
        <f aca="false">DATE(YEAR(B159),MONTH(B159),1)</f>
        <v>46054</v>
      </c>
      <c r="J159" s="22" t="str">
        <f aca="false">IF(COUNTIFS('Bill lines'!$A$2:$A$2201,A159,'Bill lines'!$J$2:$J$2201,"No")=0,"Yes","No")</f>
        <v>Yes</v>
      </c>
    </row>
    <row r="160" customFormat="false" ht="15" hidden="false" customHeight="false" outlineLevel="0" collapsed="false">
      <c r="A160" s="22" t="s">
        <v>1104</v>
      </c>
      <c r="B160" s="23" t="n">
        <v>46069</v>
      </c>
      <c r="C160" s="22" t="s">
        <v>959</v>
      </c>
      <c r="D160" s="21" t="n">
        <v>1003</v>
      </c>
      <c r="E160" s="12" t="n">
        <f aca="false">COUNTIFS('Bill lines'!$A$2:$A$2201,A160)</f>
        <v>5</v>
      </c>
      <c r="F160" s="17" t="n">
        <f aca="false">SUMIFS('Bill lines'!$I$2:$I$2201,'Bill lines'!$A$2:$A$2201,A160)</f>
        <v>7072.66</v>
      </c>
      <c r="G160" s="17" t="n">
        <f aca="false">ROUND(ROUND(F160*100,0)/10,0)/100</f>
        <v>707.27</v>
      </c>
      <c r="H160" s="17" t="n">
        <f aca="false">F160+G160</f>
        <v>7779.93</v>
      </c>
      <c r="I160" s="26" t="n">
        <f aca="false">DATE(YEAR(B160),MONTH(B160),1)</f>
        <v>46054</v>
      </c>
      <c r="J160" s="22" t="str">
        <f aca="false">IF(COUNTIFS('Bill lines'!$A$2:$A$2201,A160,'Bill lines'!$J$2:$J$2201,"No")=0,"Yes","No")</f>
        <v>Yes</v>
      </c>
    </row>
    <row r="161" customFormat="false" ht="15" hidden="false" customHeight="false" outlineLevel="0" collapsed="false">
      <c r="A161" s="22" t="s">
        <v>1105</v>
      </c>
      <c r="B161" s="23" t="n">
        <v>46069</v>
      </c>
      <c r="C161" s="22" t="s">
        <v>933</v>
      </c>
      <c r="D161" s="21" t="n">
        <v>1034</v>
      </c>
      <c r="E161" s="12" t="n">
        <f aca="false">COUNTIFS('Bill lines'!$A$2:$A$2201,A161)</f>
        <v>4</v>
      </c>
      <c r="F161" s="17" t="n">
        <f aca="false">SUMIFS('Bill lines'!$I$2:$I$2201,'Bill lines'!$A$2:$A$2201,A161)</f>
        <v>7296.36</v>
      </c>
      <c r="G161" s="17" t="n">
        <f aca="false">ROUND(ROUND(F161*100,0)/10,0)/100</f>
        <v>729.64</v>
      </c>
      <c r="H161" s="17" t="n">
        <f aca="false">F161+G161</f>
        <v>8026</v>
      </c>
      <c r="I161" s="26" t="n">
        <f aca="false">DATE(YEAR(B161),MONTH(B161),1)</f>
        <v>46054</v>
      </c>
      <c r="J161" s="22" t="str">
        <f aca="false">IF(COUNTIFS('Bill lines'!$A$2:$A$2201,A161,'Bill lines'!$J$2:$J$2201,"No")=0,"Yes","No")</f>
        <v>Yes</v>
      </c>
    </row>
    <row r="162" customFormat="false" ht="15" hidden="false" customHeight="false" outlineLevel="0" collapsed="false">
      <c r="A162" s="22" t="s">
        <v>1106</v>
      </c>
      <c r="B162" s="23" t="n">
        <v>46070</v>
      </c>
      <c r="C162" s="22" t="s">
        <v>959</v>
      </c>
      <c r="D162" s="21" t="n">
        <v>1003</v>
      </c>
      <c r="E162" s="12" t="n">
        <f aca="false">COUNTIFS('Bill lines'!$A$2:$A$2201,A162)</f>
        <v>5</v>
      </c>
      <c r="F162" s="17" t="n">
        <f aca="false">SUMIFS('Bill lines'!$I$2:$I$2201,'Bill lines'!$A$2:$A$2201,A162)</f>
        <v>5163.38</v>
      </c>
      <c r="G162" s="17" t="n">
        <f aca="false">ROUND(ROUND(F162*100,0)/10,0)/100</f>
        <v>516.34</v>
      </c>
      <c r="H162" s="17" t="n">
        <f aca="false">F162+G162</f>
        <v>5679.72</v>
      </c>
      <c r="I162" s="26" t="n">
        <f aca="false">DATE(YEAR(B162),MONTH(B162),1)</f>
        <v>46054</v>
      </c>
      <c r="J162" s="22" t="str">
        <f aca="false">IF(COUNTIFS('Bill lines'!$A$2:$A$2201,A162,'Bill lines'!$J$2:$J$2201,"No")=0,"Yes","No")</f>
        <v>Yes</v>
      </c>
    </row>
    <row r="163" customFormat="false" ht="15" hidden="false" customHeight="false" outlineLevel="0" collapsed="false">
      <c r="A163" s="22" t="s">
        <v>1107</v>
      </c>
      <c r="B163" s="23" t="n">
        <v>46070</v>
      </c>
      <c r="C163" s="22" t="s">
        <v>929</v>
      </c>
      <c r="D163" s="21" t="n">
        <v>1032</v>
      </c>
      <c r="E163" s="12" t="n">
        <f aca="false">COUNTIFS('Bill lines'!$A$2:$A$2201,A163)</f>
        <v>4</v>
      </c>
      <c r="F163" s="17" t="n">
        <f aca="false">SUMIFS('Bill lines'!$I$2:$I$2201,'Bill lines'!$A$2:$A$2201,A163)</f>
        <v>8697.31</v>
      </c>
      <c r="G163" s="17" t="n">
        <f aca="false">ROUND(ROUND(F163*100,0)/10,0)/100</f>
        <v>869.73</v>
      </c>
      <c r="H163" s="17" t="n">
        <f aca="false">F163+G163</f>
        <v>9567.04</v>
      </c>
      <c r="I163" s="26" t="n">
        <f aca="false">DATE(YEAR(B163),MONTH(B163),1)</f>
        <v>46054</v>
      </c>
      <c r="J163" s="22" t="str">
        <f aca="false">IF(COUNTIFS('Bill lines'!$A$2:$A$2201,A163,'Bill lines'!$J$2:$J$2201,"No")=0,"Yes","No")</f>
        <v>Yes</v>
      </c>
    </row>
    <row r="164" customFormat="false" ht="15" hidden="false" customHeight="false" outlineLevel="0" collapsed="false">
      <c r="A164" s="22" t="s">
        <v>1108</v>
      </c>
      <c r="B164" s="23" t="n">
        <v>46071</v>
      </c>
      <c r="C164" s="22" t="s">
        <v>944</v>
      </c>
      <c r="D164" s="21" t="n">
        <v>1035</v>
      </c>
      <c r="E164" s="12" t="n">
        <f aca="false">COUNTIFS('Bill lines'!$A$2:$A$2201,A164)</f>
        <v>5</v>
      </c>
      <c r="F164" s="17" t="n">
        <f aca="false">SUMIFS('Bill lines'!$I$2:$I$2201,'Bill lines'!$A$2:$A$2201,A164)</f>
        <v>9851.74</v>
      </c>
      <c r="G164" s="17" t="n">
        <f aca="false">ROUND(ROUND(F164*100,0)/10,0)/100</f>
        <v>985.17</v>
      </c>
      <c r="H164" s="17" t="n">
        <f aca="false">F164+G164</f>
        <v>10836.91</v>
      </c>
      <c r="I164" s="26" t="n">
        <f aca="false">DATE(YEAR(B164),MONTH(B164),1)</f>
        <v>46054</v>
      </c>
      <c r="J164" s="22" t="str">
        <f aca="false">IF(COUNTIFS('Bill lines'!$A$2:$A$2201,A164,'Bill lines'!$J$2:$J$2201,"No")=0,"Yes","No")</f>
        <v>No</v>
      </c>
    </row>
    <row r="165" customFormat="false" ht="15" hidden="false" customHeight="false" outlineLevel="0" collapsed="false">
      <c r="A165" s="22" t="s">
        <v>1109</v>
      </c>
      <c r="B165" s="23" t="n">
        <v>46071</v>
      </c>
      <c r="C165" s="22" t="s">
        <v>964</v>
      </c>
      <c r="D165" s="21" t="n">
        <v>1035</v>
      </c>
      <c r="E165" s="12" t="n">
        <f aca="false">COUNTIFS('Bill lines'!$A$2:$A$2201,A165)</f>
        <v>5</v>
      </c>
      <c r="F165" s="17" t="n">
        <f aca="false">SUMIFS('Bill lines'!$I$2:$I$2201,'Bill lines'!$A$2:$A$2201,A165)</f>
        <v>7170.54</v>
      </c>
      <c r="G165" s="17" t="n">
        <f aca="false">ROUND(ROUND(F165*100,0)/10,0)/100</f>
        <v>717.05</v>
      </c>
      <c r="H165" s="17" t="n">
        <f aca="false">F165+G165</f>
        <v>7887.59</v>
      </c>
      <c r="I165" s="26" t="n">
        <f aca="false">DATE(YEAR(B165),MONTH(B165),1)</f>
        <v>46054</v>
      </c>
      <c r="J165" s="22" t="str">
        <f aca="false">IF(COUNTIFS('Bill lines'!$A$2:$A$2201,A165,'Bill lines'!$J$2:$J$2201,"No")=0,"Yes","No")</f>
        <v>Yes</v>
      </c>
    </row>
    <row r="166" customFormat="false" ht="15" hidden="false" customHeight="false" outlineLevel="0" collapsed="false">
      <c r="A166" s="22" t="s">
        <v>1110</v>
      </c>
      <c r="B166" s="23" t="n">
        <v>46072</v>
      </c>
      <c r="C166" s="22" t="s">
        <v>939</v>
      </c>
      <c r="D166" s="21" t="n">
        <v>1011</v>
      </c>
      <c r="E166" s="12" t="n">
        <f aca="false">COUNTIFS('Bill lines'!$A$2:$A$2201,A166)</f>
        <v>2</v>
      </c>
      <c r="F166" s="17" t="n">
        <f aca="false">SUMIFS('Bill lines'!$I$2:$I$2201,'Bill lines'!$A$2:$A$2201,A166)</f>
        <v>3661.34</v>
      </c>
      <c r="G166" s="17" t="n">
        <f aca="false">ROUND(ROUND(F166*100,0)/10,0)/100</f>
        <v>366.13</v>
      </c>
      <c r="H166" s="17" t="n">
        <f aca="false">F166+G166</f>
        <v>4027.47</v>
      </c>
      <c r="I166" s="26" t="n">
        <f aca="false">DATE(YEAR(B166),MONTH(B166),1)</f>
        <v>46054</v>
      </c>
      <c r="J166" s="22" t="str">
        <f aca="false">IF(COUNTIFS('Bill lines'!$A$2:$A$2201,A166,'Bill lines'!$J$2:$J$2201,"No")=0,"Yes","No")</f>
        <v>Yes</v>
      </c>
    </row>
    <row r="167" customFormat="false" ht="15" hidden="false" customHeight="false" outlineLevel="0" collapsed="false">
      <c r="A167" s="22" t="s">
        <v>1111</v>
      </c>
      <c r="B167" s="23" t="n">
        <v>46072</v>
      </c>
      <c r="C167" s="22" t="s">
        <v>959</v>
      </c>
      <c r="D167" s="21" t="n">
        <v>1016</v>
      </c>
      <c r="E167" s="12" t="n">
        <f aca="false">COUNTIFS('Bill lines'!$A$2:$A$2201,A167)</f>
        <v>3</v>
      </c>
      <c r="F167" s="17" t="n">
        <f aca="false">SUMIFS('Bill lines'!$I$2:$I$2201,'Bill lines'!$A$2:$A$2201,A167)</f>
        <v>2969.76</v>
      </c>
      <c r="G167" s="17" t="n">
        <f aca="false">ROUND(ROUND(F167*100,0)/10,0)/100</f>
        <v>296.98</v>
      </c>
      <c r="H167" s="17" t="n">
        <f aca="false">F167+G167</f>
        <v>3266.74</v>
      </c>
      <c r="I167" s="26" t="n">
        <f aca="false">DATE(YEAR(B167),MONTH(B167),1)</f>
        <v>46054</v>
      </c>
      <c r="J167" s="22" t="str">
        <f aca="false">IF(COUNTIFS('Bill lines'!$A$2:$A$2201,A167,'Bill lines'!$J$2:$J$2201,"No")=0,"Yes","No")</f>
        <v>Yes</v>
      </c>
    </row>
    <row r="168" customFormat="false" ht="15" hidden="false" customHeight="false" outlineLevel="0" collapsed="false">
      <c r="A168" s="22" t="s">
        <v>1112</v>
      </c>
      <c r="B168" s="23" t="n">
        <v>46072</v>
      </c>
      <c r="C168" s="22" t="s">
        <v>959</v>
      </c>
      <c r="D168" s="21" t="n">
        <v>1024</v>
      </c>
      <c r="E168" s="12" t="n">
        <f aca="false">COUNTIFS('Bill lines'!$A$2:$A$2201,A168)</f>
        <v>2</v>
      </c>
      <c r="F168" s="17" t="n">
        <f aca="false">SUMIFS('Bill lines'!$I$2:$I$2201,'Bill lines'!$A$2:$A$2201,A168)</f>
        <v>3747.95</v>
      </c>
      <c r="G168" s="17" t="n">
        <f aca="false">ROUND(ROUND(F168*100,0)/10,0)/100</f>
        <v>374.8</v>
      </c>
      <c r="H168" s="17" t="n">
        <f aca="false">F168+G168</f>
        <v>4122.75</v>
      </c>
      <c r="I168" s="26" t="n">
        <f aca="false">DATE(YEAR(B168),MONTH(B168),1)</f>
        <v>46054</v>
      </c>
      <c r="J168" s="22" t="str">
        <f aca="false">IF(COUNTIFS('Bill lines'!$A$2:$A$2201,A168,'Bill lines'!$J$2:$J$2201,"No")=0,"Yes","No")</f>
        <v>Yes</v>
      </c>
    </row>
    <row r="169" customFormat="false" ht="15" hidden="false" customHeight="false" outlineLevel="0" collapsed="false">
      <c r="A169" s="22" t="s">
        <v>1113</v>
      </c>
      <c r="B169" s="23" t="n">
        <v>46072</v>
      </c>
      <c r="C169" s="22" t="s">
        <v>944</v>
      </c>
      <c r="D169" s="21" t="n">
        <v>1033</v>
      </c>
      <c r="E169" s="12" t="n">
        <f aca="false">COUNTIFS('Bill lines'!$A$2:$A$2201,A169)</f>
        <v>2</v>
      </c>
      <c r="F169" s="17" t="n">
        <f aca="false">SUMIFS('Bill lines'!$I$2:$I$2201,'Bill lines'!$A$2:$A$2201,A169)</f>
        <v>3022.59</v>
      </c>
      <c r="G169" s="17" t="n">
        <f aca="false">ROUND(ROUND(F169*100,0)/10,0)/100</f>
        <v>302.26</v>
      </c>
      <c r="H169" s="17" t="n">
        <f aca="false">F169+G169</f>
        <v>3324.85</v>
      </c>
      <c r="I169" s="26" t="n">
        <f aca="false">DATE(YEAR(B169),MONTH(B169),1)</f>
        <v>46054</v>
      </c>
      <c r="J169" s="22" t="str">
        <f aca="false">IF(COUNTIFS('Bill lines'!$A$2:$A$2201,A169,'Bill lines'!$J$2:$J$2201,"No")=0,"Yes","No")</f>
        <v>Yes</v>
      </c>
    </row>
    <row r="170" customFormat="false" ht="15" hidden="false" customHeight="false" outlineLevel="0" collapsed="false">
      <c r="A170" s="22" t="s">
        <v>1114</v>
      </c>
      <c r="B170" s="23" t="n">
        <v>46073</v>
      </c>
      <c r="C170" s="22" t="s">
        <v>1002</v>
      </c>
      <c r="D170" s="21" t="n">
        <v>1018</v>
      </c>
      <c r="E170" s="12" t="n">
        <f aca="false">COUNTIFS('Bill lines'!$A$2:$A$2201,A170)</f>
        <v>4</v>
      </c>
      <c r="F170" s="17" t="n">
        <f aca="false">SUMIFS('Bill lines'!$I$2:$I$2201,'Bill lines'!$A$2:$A$2201,A170)</f>
        <v>7342.29</v>
      </c>
      <c r="G170" s="17" t="n">
        <f aca="false">ROUND(ROUND(F170*100,0)/10,0)/100</f>
        <v>734.23</v>
      </c>
      <c r="H170" s="17" t="n">
        <f aca="false">F170+G170</f>
        <v>8076.52</v>
      </c>
      <c r="I170" s="26" t="n">
        <f aca="false">DATE(YEAR(B170),MONTH(B170),1)</f>
        <v>46054</v>
      </c>
      <c r="J170" s="22" t="str">
        <f aca="false">IF(COUNTIFS('Bill lines'!$A$2:$A$2201,A170,'Bill lines'!$J$2:$J$2201,"No")=0,"Yes","No")</f>
        <v>No</v>
      </c>
    </row>
    <row r="171" customFormat="false" ht="15" hidden="false" customHeight="false" outlineLevel="0" collapsed="false">
      <c r="A171" s="22" t="s">
        <v>1115</v>
      </c>
      <c r="B171" s="23" t="n">
        <v>46073</v>
      </c>
      <c r="C171" s="22" t="s">
        <v>944</v>
      </c>
      <c r="D171" s="21" t="n">
        <v>1037</v>
      </c>
      <c r="E171" s="12" t="n">
        <f aca="false">COUNTIFS('Bill lines'!$A$2:$A$2201,A171)</f>
        <v>3</v>
      </c>
      <c r="F171" s="17" t="n">
        <f aca="false">SUMIFS('Bill lines'!$I$2:$I$2201,'Bill lines'!$A$2:$A$2201,A171)</f>
        <v>3440.88</v>
      </c>
      <c r="G171" s="17" t="n">
        <f aca="false">ROUND(ROUND(F171*100,0)/10,0)/100</f>
        <v>344.09</v>
      </c>
      <c r="H171" s="17" t="n">
        <f aca="false">F171+G171</f>
        <v>3784.97</v>
      </c>
      <c r="I171" s="26" t="n">
        <f aca="false">DATE(YEAR(B171),MONTH(B171),1)</f>
        <v>46054</v>
      </c>
      <c r="J171" s="22" t="str">
        <f aca="false">IF(COUNTIFS('Bill lines'!$A$2:$A$2201,A171,'Bill lines'!$J$2:$J$2201,"No")=0,"Yes","No")</f>
        <v>Yes</v>
      </c>
    </row>
    <row r="172" customFormat="false" ht="15" hidden="false" customHeight="false" outlineLevel="0" collapsed="false">
      <c r="A172" s="22" t="s">
        <v>1116</v>
      </c>
      <c r="B172" s="23" t="n">
        <v>46073</v>
      </c>
      <c r="C172" s="22" t="s">
        <v>1002</v>
      </c>
      <c r="D172" s="21" t="n">
        <v>1040</v>
      </c>
      <c r="E172" s="12" t="n">
        <f aca="false">COUNTIFS('Bill lines'!$A$2:$A$2201,A172)</f>
        <v>4</v>
      </c>
      <c r="F172" s="17" t="n">
        <f aca="false">SUMIFS('Bill lines'!$I$2:$I$2201,'Bill lines'!$A$2:$A$2201,A172)</f>
        <v>8600.61</v>
      </c>
      <c r="G172" s="17" t="n">
        <f aca="false">ROUND(ROUND(F172*100,0)/10,0)/100</f>
        <v>860.06</v>
      </c>
      <c r="H172" s="17" t="n">
        <f aca="false">F172+G172</f>
        <v>9460.67</v>
      </c>
      <c r="I172" s="26" t="n">
        <f aca="false">DATE(YEAR(B172),MONTH(B172),1)</f>
        <v>46054</v>
      </c>
      <c r="J172" s="22" t="str">
        <f aca="false">IF(COUNTIFS('Bill lines'!$A$2:$A$2201,A172,'Bill lines'!$J$2:$J$2201,"No")=0,"Yes","No")</f>
        <v>No</v>
      </c>
    </row>
    <row r="173" customFormat="false" ht="15" hidden="false" customHeight="false" outlineLevel="0" collapsed="false">
      <c r="A173" s="22" t="s">
        <v>1117</v>
      </c>
      <c r="B173" s="23" t="n">
        <v>46074</v>
      </c>
      <c r="C173" s="22" t="s">
        <v>935</v>
      </c>
      <c r="D173" s="21" t="n">
        <v>1003</v>
      </c>
      <c r="E173" s="12" t="n">
        <f aca="false">COUNTIFS('Bill lines'!$A$2:$A$2201,A173)</f>
        <v>4</v>
      </c>
      <c r="F173" s="17" t="n">
        <f aca="false">SUMIFS('Bill lines'!$I$2:$I$2201,'Bill lines'!$A$2:$A$2201,A173)</f>
        <v>6295.95</v>
      </c>
      <c r="G173" s="17" t="n">
        <f aca="false">ROUND(ROUND(F173*100,0)/10,0)/100</f>
        <v>629.6</v>
      </c>
      <c r="H173" s="17" t="n">
        <f aca="false">F173+G173</f>
        <v>6925.55</v>
      </c>
      <c r="I173" s="26" t="n">
        <f aca="false">DATE(YEAR(B173),MONTH(B173),1)</f>
        <v>46054</v>
      </c>
      <c r="J173" s="22" t="str">
        <f aca="false">IF(COUNTIFS('Bill lines'!$A$2:$A$2201,A173,'Bill lines'!$J$2:$J$2201,"No")=0,"Yes","No")</f>
        <v>Yes</v>
      </c>
    </row>
    <row r="174" customFormat="false" ht="15" hidden="false" customHeight="false" outlineLevel="0" collapsed="false">
      <c r="A174" s="22" t="s">
        <v>1118</v>
      </c>
      <c r="B174" s="23" t="n">
        <v>46074</v>
      </c>
      <c r="C174" s="22" t="s">
        <v>939</v>
      </c>
      <c r="D174" s="21" t="n">
        <v>1023</v>
      </c>
      <c r="E174" s="12" t="n">
        <f aca="false">COUNTIFS('Bill lines'!$A$2:$A$2201,A174)</f>
        <v>5</v>
      </c>
      <c r="F174" s="17" t="n">
        <f aca="false">SUMIFS('Bill lines'!$I$2:$I$2201,'Bill lines'!$A$2:$A$2201,A174)</f>
        <v>8655.72</v>
      </c>
      <c r="G174" s="17" t="n">
        <f aca="false">ROUND(ROUND(F174*100,0)/10,0)/100</f>
        <v>865.57</v>
      </c>
      <c r="H174" s="17" t="n">
        <f aca="false">F174+G174</f>
        <v>9521.29</v>
      </c>
      <c r="I174" s="26" t="n">
        <f aca="false">DATE(YEAR(B174),MONTH(B174),1)</f>
        <v>46054</v>
      </c>
      <c r="J174" s="22" t="str">
        <f aca="false">IF(COUNTIFS('Bill lines'!$A$2:$A$2201,A174,'Bill lines'!$J$2:$J$2201,"No")=0,"Yes","No")</f>
        <v>Yes</v>
      </c>
    </row>
    <row r="175" customFormat="false" ht="15" hidden="false" customHeight="false" outlineLevel="0" collapsed="false">
      <c r="A175" s="22" t="s">
        <v>1119</v>
      </c>
      <c r="B175" s="23" t="n">
        <v>46074</v>
      </c>
      <c r="C175" s="22" t="s">
        <v>935</v>
      </c>
      <c r="D175" s="21" t="n">
        <v>1030</v>
      </c>
      <c r="E175" s="12" t="n">
        <f aca="false">COUNTIFS('Bill lines'!$A$2:$A$2201,A175)</f>
        <v>4</v>
      </c>
      <c r="F175" s="17" t="n">
        <f aca="false">SUMIFS('Bill lines'!$I$2:$I$2201,'Bill lines'!$A$2:$A$2201,A175)</f>
        <v>5553.88</v>
      </c>
      <c r="G175" s="17" t="n">
        <f aca="false">ROUND(ROUND(F175*100,0)/10,0)/100</f>
        <v>555.39</v>
      </c>
      <c r="H175" s="17" t="n">
        <f aca="false">F175+G175</f>
        <v>6109.27</v>
      </c>
      <c r="I175" s="26" t="n">
        <f aca="false">DATE(YEAR(B175),MONTH(B175),1)</f>
        <v>46054</v>
      </c>
      <c r="J175" s="22" t="str">
        <f aca="false">IF(COUNTIFS('Bill lines'!$A$2:$A$2201,A175,'Bill lines'!$J$2:$J$2201,"No")=0,"Yes","No")</f>
        <v>No</v>
      </c>
    </row>
    <row r="176" customFormat="false" ht="15" hidden="false" customHeight="false" outlineLevel="0" collapsed="false">
      <c r="A176" s="22" t="s">
        <v>1120</v>
      </c>
      <c r="B176" s="23" t="n">
        <v>46075</v>
      </c>
      <c r="C176" s="22" t="s">
        <v>944</v>
      </c>
      <c r="D176" s="21" t="n">
        <v>1003</v>
      </c>
      <c r="E176" s="12" t="n">
        <f aca="false">COUNTIFS('Bill lines'!$A$2:$A$2201,A176)</f>
        <v>3</v>
      </c>
      <c r="F176" s="17" t="n">
        <f aca="false">SUMIFS('Bill lines'!$I$2:$I$2201,'Bill lines'!$A$2:$A$2201,A176)</f>
        <v>5135.63</v>
      </c>
      <c r="G176" s="17" t="n">
        <f aca="false">ROUND(ROUND(F176*100,0)/10,0)/100</f>
        <v>513.56</v>
      </c>
      <c r="H176" s="17" t="n">
        <f aca="false">F176+G176</f>
        <v>5649.19</v>
      </c>
      <c r="I176" s="26" t="n">
        <f aca="false">DATE(YEAR(B176),MONTH(B176),1)</f>
        <v>46054</v>
      </c>
      <c r="J176" s="22" t="str">
        <f aca="false">IF(COUNTIFS('Bill lines'!$A$2:$A$2201,A176,'Bill lines'!$J$2:$J$2201,"No")=0,"Yes","No")</f>
        <v>Yes</v>
      </c>
    </row>
    <row r="177" customFormat="false" ht="15" hidden="false" customHeight="false" outlineLevel="0" collapsed="false">
      <c r="A177" s="22" t="s">
        <v>1121</v>
      </c>
      <c r="B177" s="23" t="n">
        <v>46075</v>
      </c>
      <c r="C177" s="22" t="s">
        <v>964</v>
      </c>
      <c r="D177" s="21" t="n">
        <v>1018</v>
      </c>
      <c r="E177" s="12" t="n">
        <f aca="false">COUNTIFS('Bill lines'!$A$2:$A$2201,A177)</f>
        <v>5</v>
      </c>
      <c r="F177" s="17" t="n">
        <f aca="false">SUMIFS('Bill lines'!$I$2:$I$2201,'Bill lines'!$A$2:$A$2201,A177)</f>
        <v>7305.34</v>
      </c>
      <c r="G177" s="17" t="n">
        <f aca="false">ROUND(ROUND(F177*100,0)/10,0)/100</f>
        <v>730.53</v>
      </c>
      <c r="H177" s="17" t="n">
        <f aca="false">F177+G177</f>
        <v>8035.87</v>
      </c>
      <c r="I177" s="26" t="n">
        <f aca="false">DATE(YEAR(B177),MONTH(B177),1)</f>
        <v>46054</v>
      </c>
      <c r="J177" s="22" t="str">
        <f aca="false">IF(COUNTIFS('Bill lines'!$A$2:$A$2201,A177,'Bill lines'!$J$2:$J$2201,"No")=0,"Yes","No")</f>
        <v>Yes</v>
      </c>
    </row>
    <row r="178" customFormat="false" ht="15" hidden="false" customHeight="false" outlineLevel="0" collapsed="false">
      <c r="A178" s="22" t="s">
        <v>1122</v>
      </c>
      <c r="B178" s="23" t="n">
        <v>46075</v>
      </c>
      <c r="C178" s="22" t="s">
        <v>964</v>
      </c>
      <c r="D178" s="21" t="n">
        <v>1023</v>
      </c>
      <c r="E178" s="12" t="n">
        <f aca="false">COUNTIFS('Bill lines'!$A$2:$A$2201,A178)</f>
        <v>2</v>
      </c>
      <c r="F178" s="17" t="n">
        <f aca="false">SUMIFS('Bill lines'!$I$2:$I$2201,'Bill lines'!$A$2:$A$2201,A178)</f>
        <v>2526.95</v>
      </c>
      <c r="G178" s="17" t="n">
        <f aca="false">ROUND(ROUND(F178*100,0)/10,0)/100</f>
        <v>252.7</v>
      </c>
      <c r="H178" s="17" t="n">
        <f aca="false">F178+G178</f>
        <v>2779.65</v>
      </c>
      <c r="I178" s="26" t="n">
        <f aca="false">DATE(YEAR(B178),MONTH(B178),1)</f>
        <v>46054</v>
      </c>
      <c r="J178" s="22" t="str">
        <f aca="false">IF(COUNTIFS('Bill lines'!$A$2:$A$2201,A178,'Bill lines'!$J$2:$J$2201,"No")=0,"Yes","No")</f>
        <v>Yes</v>
      </c>
    </row>
    <row r="179" customFormat="false" ht="15" hidden="false" customHeight="false" outlineLevel="0" collapsed="false">
      <c r="A179" s="22" t="s">
        <v>1123</v>
      </c>
      <c r="B179" s="23" t="n">
        <v>46076</v>
      </c>
      <c r="C179" s="22" t="s">
        <v>935</v>
      </c>
      <c r="D179" s="21" t="n">
        <v>1019</v>
      </c>
      <c r="E179" s="12" t="n">
        <f aca="false">COUNTIFS('Bill lines'!$A$2:$A$2201,A179)</f>
        <v>5</v>
      </c>
      <c r="F179" s="17" t="n">
        <f aca="false">SUMIFS('Bill lines'!$I$2:$I$2201,'Bill lines'!$A$2:$A$2201,A179)</f>
        <v>7670.43</v>
      </c>
      <c r="G179" s="17" t="n">
        <f aca="false">ROUND(ROUND(F179*100,0)/10,0)/100</f>
        <v>767.04</v>
      </c>
      <c r="H179" s="17" t="n">
        <f aca="false">F179+G179</f>
        <v>8437.47</v>
      </c>
      <c r="I179" s="26" t="n">
        <f aca="false">DATE(YEAR(B179),MONTH(B179),1)</f>
        <v>46054</v>
      </c>
      <c r="J179" s="22" t="str">
        <f aca="false">IF(COUNTIFS('Bill lines'!$A$2:$A$2201,A179,'Bill lines'!$J$2:$J$2201,"No")=0,"Yes","No")</f>
        <v>Yes</v>
      </c>
    </row>
    <row r="180" customFormat="false" ht="15" hidden="false" customHeight="false" outlineLevel="0" collapsed="false">
      <c r="A180" s="22" t="s">
        <v>1124</v>
      </c>
      <c r="B180" s="23" t="n">
        <v>46076</v>
      </c>
      <c r="C180" s="22" t="s">
        <v>986</v>
      </c>
      <c r="D180" s="21" t="n">
        <v>1040</v>
      </c>
      <c r="E180" s="12" t="n">
        <f aca="false">COUNTIFS('Bill lines'!$A$2:$A$2201,A180)</f>
        <v>5</v>
      </c>
      <c r="F180" s="17" t="n">
        <f aca="false">SUMIFS('Bill lines'!$I$2:$I$2201,'Bill lines'!$A$2:$A$2201,A180)</f>
        <v>44830.43</v>
      </c>
      <c r="G180" s="17" t="n">
        <f aca="false">ROUND(ROUND(F180*100,0)/10,0)/100</f>
        <v>4483.04</v>
      </c>
      <c r="H180" s="17" t="n">
        <f aca="false">F180+G180</f>
        <v>49313.47</v>
      </c>
      <c r="I180" s="26" t="n">
        <f aca="false">DATE(YEAR(B180),MONTH(B180),1)</f>
        <v>46054</v>
      </c>
      <c r="J180" s="22" t="str">
        <f aca="false">IF(COUNTIFS('Bill lines'!$A$2:$A$2201,A180,'Bill lines'!$J$2:$J$2201,"No")=0,"Yes","No")</f>
        <v>Yes</v>
      </c>
    </row>
    <row r="181" customFormat="false" ht="15" hidden="false" customHeight="false" outlineLevel="0" collapsed="false">
      <c r="A181" s="22" t="s">
        <v>1125</v>
      </c>
      <c r="B181" s="23" t="n">
        <v>46076</v>
      </c>
      <c r="C181" s="22" t="s">
        <v>1002</v>
      </c>
      <c r="D181" s="21" t="n">
        <v>1043</v>
      </c>
      <c r="E181" s="12" t="n">
        <f aca="false">COUNTIFS('Bill lines'!$A$2:$A$2201,A181)</f>
        <v>3</v>
      </c>
      <c r="F181" s="17" t="n">
        <f aca="false">SUMIFS('Bill lines'!$I$2:$I$2201,'Bill lines'!$A$2:$A$2201,A181)</f>
        <v>6246.96</v>
      </c>
      <c r="G181" s="17" t="n">
        <f aca="false">ROUND(ROUND(F181*100,0)/10,0)/100</f>
        <v>624.7</v>
      </c>
      <c r="H181" s="17" t="n">
        <f aca="false">F181+G181</f>
        <v>6871.66</v>
      </c>
      <c r="I181" s="26" t="n">
        <f aca="false">DATE(YEAR(B181),MONTH(B181),1)</f>
        <v>46054</v>
      </c>
      <c r="J181" s="22" t="str">
        <f aca="false">IF(COUNTIFS('Bill lines'!$A$2:$A$2201,A181,'Bill lines'!$J$2:$J$2201,"No")=0,"Yes","No")</f>
        <v>Yes</v>
      </c>
    </row>
    <row r="182" customFormat="false" ht="15" hidden="false" customHeight="false" outlineLevel="0" collapsed="false">
      <c r="A182" s="22" t="s">
        <v>1126</v>
      </c>
      <c r="B182" s="23" t="n">
        <v>46077</v>
      </c>
      <c r="C182" s="22" t="s">
        <v>933</v>
      </c>
      <c r="D182" s="21" t="n">
        <v>1036</v>
      </c>
      <c r="E182" s="12" t="n">
        <f aca="false">COUNTIFS('Bill lines'!$A$2:$A$2201,A182)</f>
        <v>5</v>
      </c>
      <c r="F182" s="17" t="n">
        <f aca="false">SUMIFS('Bill lines'!$I$2:$I$2201,'Bill lines'!$A$2:$A$2201,A182)</f>
        <v>8831.57</v>
      </c>
      <c r="G182" s="17" t="n">
        <f aca="false">ROUND(ROUND(F182*100,0)/10,0)/100</f>
        <v>883.16</v>
      </c>
      <c r="H182" s="17" t="n">
        <f aca="false">F182+G182</f>
        <v>9714.73</v>
      </c>
      <c r="I182" s="26" t="n">
        <f aca="false">DATE(YEAR(B182),MONTH(B182),1)</f>
        <v>46054</v>
      </c>
      <c r="J182" s="22" t="str">
        <f aca="false">IF(COUNTIFS('Bill lines'!$A$2:$A$2201,A182,'Bill lines'!$J$2:$J$2201,"No")=0,"Yes","No")</f>
        <v>Yes</v>
      </c>
    </row>
    <row r="183" customFormat="false" ht="15" hidden="false" customHeight="false" outlineLevel="0" collapsed="false">
      <c r="A183" s="22" t="s">
        <v>1127</v>
      </c>
      <c r="B183" s="23" t="n">
        <v>46077</v>
      </c>
      <c r="C183" s="22" t="s">
        <v>944</v>
      </c>
      <c r="D183" s="21" t="n">
        <v>1037</v>
      </c>
      <c r="E183" s="12" t="n">
        <f aca="false">COUNTIFS('Bill lines'!$A$2:$A$2201,A183)</f>
        <v>1</v>
      </c>
      <c r="F183" s="17" t="n">
        <f aca="false">SUMIFS('Bill lines'!$I$2:$I$2201,'Bill lines'!$A$2:$A$2201,A183)</f>
        <v>1428.9</v>
      </c>
      <c r="G183" s="17" t="n">
        <f aca="false">ROUND(ROUND(F183*100,0)/10,0)/100</f>
        <v>142.89</v>
      </c>
      <c r="H183" s="17" t="n">
        <f aca="false">F183+G183</f>
        <v>1571.79</v>
      </c>
      <c r="I183" s="26" t="n">
        <f aca="false">DATE(YEAR(B183),MONTH(B183),1)</f>
        <v>46054</v>
      </c>
      <c r="J183" s="22" t="str">
        <f aca="false">IF(COUNTIFS('Bill lines'!$A$2:$A$2201,A183,'Bill lines'!$J$2:$J$2201,"No")=0,"Yes","No")</f>
        <v>Yes</v>
      </c>
    </row>
    <row r="184" customFormat="false" ht="15" hidden="false" customHeight="false" outlineLevel="0" collapsed="false">
      <c r="A184" s="22" t="s">
        <v>1128</v>
      </c>
      <c r="B184" s="23" t="n">
        <v>46078</v>
      </c>
      <c r="C184" s="22" t="s">
        <v>944</v>
      </c>
      <c r="D184" s="21" t="n">
        <v>1025</v>
      </c>
      <c r="E184" s="12" t="n">
        <f aca="false">COUNTIFS('Bill lines'!$A$2:$A$2201,A184)</f>
        <v>2</v>
      </c>
      <c r="F184" s="17" t="n">
        <f aca="false">SUMIFS('Bill lines'!$I$2:$I$2201,'Bill lines'!$A$2:$A$2201,A184)</f>
        <v>3704.08</v>
      </c>
      <c r="G184" s="17" t="n">
        <f aca="false">ROUND(ROUND(F184*100,0)/10,0)/100</f>
        <v>370.41</v>
      </c>
      <c r="H184" s="17" t="n">
        <f aca="false">F184+G184</f>
        <v>4074.49</v>
      </c>
      <c r="I184" s="26" t="n">
        <f aca="false">DATE(YEAR(B184),MONTH(B184),1)</f>
        <v>46054</v>
      </c>
      <c r="J184" s="22" t="str">
        <f aca="false">IF(COUNTIFS('Bill lines'!$A$2:$A$2201,A184,'Bill lines'!$J$2:$J$2201,"No")=0,"Yes","No")</f>
        <v>No</v>
      </c>
    </row>
    <row r="185" customFormat="false" ht="15" hidden="false" customHeight="false" outlineLevel="0" collapsed="false">
      <c r="A185" s="22" t="s">
        <v>1129</v>
      </c>
      <c r="B185" s="23" t="n">
        <v>46078</v>
      </c>
      <c r="C185" s="22" t="s">
        <v>1021</v>
      </c>
      <c r="D185" s="21" t="n">
        <v>1027</v>
      </c>
      <c r="E185" s="12" t="n">
        <f aca="false">COUNTIFS('Bill lines'!$A$2:$A$2201,A185)</f>
        <v>5</v>
      </c>
      <c r="F185" s="17" t="n">
        <f aca="false">SUMIFS('Bill lines'!$I$2:$I$2201,'Bill lines'!$A$2:$A$2201,A185)</f>
        <v>8893.85</v>
      </c>
      <c r="G185" s="17" t="n">
        <f aca="false">ROUND(ROUND(F185*100,0)/10,0)/100</f>
        <v>889.39</v>
      </c>
      <c r="H185" s="17" t="n">
        <f aca="false">F185+G185</f>
        <v>9783.24</v>
      </c>
      <c r="I185" s="26" t="n">
        <f aca="false">DATE(YEAR(B185),MONTH(B185),1)</f>
        <v>46054</v>
      </c>
      <c r="J185" s="22" t="str">
        <f aca="false">IF(COUNTIFS('Bill lines'!$A$2:$A$2201,A185,'Bill lines'!$J$2:$J$2201,"No")=0,"Yes","No")</f>
        <v>Yes</v>
      </c>
    </row>
    <row r="186" customFormat="false" ht="15" hidden="false" customHeight="false" outlineLevel="0" collapsed="false">
      <c r="A186" s="22" t="s">
        <v>1130</v>
      </c>
      <c r="B186" s="23" t="n">
        <v>46078</v>
      </c>
      <c r="C186" s="22" t="s">
        <v>935</v>
      </c>
      <c r="D186" s="21" t="n">
        <v>1029</v>
      </c>
      <c r="E186" s="12" t="n">
        <f aca="false">COUNTIFS('Bill lines'!$A$2:$A$2201,A186)</f>
        <v>4</v>
      </c>
      <c r="F186" s="17" t="n">
        <f aca="false">SUMIFS('Bill lines'!$I$2:$I$2201,'Bill lines'!$A$2:$A$2201,A186)</f>
        <v>6092.25</v>
      </c>
      <c r="G186" s="17" t="n">
        <f aca="false">ROUND(ROUND(F186*100,0)/10,0)/100</f>
        <v>609.23</v>
      </c>
      <c r="H186" s="17" t="n">
        <f aca="false">F186+G186</f>
        <v>6701.48</v>
      </c>
      <c r="I186" s="26" t="n">
        <f aca="false">DATE(YEAR(B186),MONTH(B186),1)</f>
        <v>46054</v>
      </c>
      <c r="J186" s="22" t="str">
        <f aca="false">IF(COUNTIFS('Bill lines'!$A$2:$A$2201,A186,'Bill lines'!$J$2:$J$2201,"No")=0,"Yes","No")</f>
        <v>Yes</v>
      </c>
    </row>
    <row r="187" customFormat="false" ht="15" hidden="false" customHeight="false" outlineLevel="0" collapsed="false">
      <c r="A187" s="22" t="s">
        <v>1131</v>
      </c>
      <c r="B187" s="23" t="n">
        <v>46079</v>
      </c>
      <c r="C187" s="22" t="s">
        <v>944</v>
      </c>
      <c r="D187" s="21" t="n">
        <v>1008</v>
      </c>
      <c r="E187" s="12" t="n">
        <f aca="false">COUNTIFS('Bill lines'!$A$2:$A$2201,A187)</f>
        <v>5</v>
      </c>
      <c r="F187" s="17" t="n">
        <f aca="false">SUMIFS('Bill lines'!$I$2:$I$2201,'Bill lines'!$A$2:$A$2201,A187)</f>
        <v>8961.8</v>
      </c>
      <c r="G187" s="17" t="n">
        <f aca="false">ROUND(ROUND(F187*100,0)/10,0)/100</f>
        <v>896.18</v>
      </c>
      <c r="H187" s="17" t="n">
        <f aca="false">F187+G187</f>
        <v>9857.98</v>
      </c>
      <c r="I187" s="26" t="n">
        <f aca="false">DATE(YEAR(B187),MONTH(B187),1)</f>
        <v>46054</v>
      </c>
      <c r="J187" s="22" t="str">
        <f aca="false">IF(COUNTIFS('Bill lines'!$A$2:$A$2201,A187,'Bill lines'!$J$2:$J$2201,"No")=0,"Yes","No")</f>
        <v>Yes</v>
      </c>
    </row>
    <row r="188" customFormat="false" ht="15" hidden="false" customHeight="false" outlineLevel="0" collapsed="false">
      <c r="A188" s="22" t="s">
        <v>1132</v>
      </c>
      <c r="B188" s="23" t="n">
        <v>46079</v>
      </c>
      <c r="C188" s="22" t="s">
        <v>957</v>
      </c>
      <c r="D188" s="21" t="n">
        <v>1024</v>
      </c>
      <c r="E188" s="12" t="n">
        <f aca="false">COUNTIFS('Bill lines'!$A$2:$A$2201,A188)</f>
        <v>4</v>
      </c>
      <c r="F188" s="17" t="n">
        <f aca="false">SUMIFS('Bill lines'!$I$2:$I$2201,'Bill lines'!$A$2:$A$2201,A188)</f>
        <v>6233.04</v>
      </c>
      <c r="G188" s="17" t="n">
        <f aca="false">ROUND(ROUND(F188*100,0)/10,0)/100</f>
        <v>623.3</v>
      </c>
      <c r="H188" s="17" t="n">
        <f aca="false">F188+G188</f>
        <v>6856.34</v>
      </c>
      <c r="I188" s="26" t="n">
        <f aca="false">DATE(YEAR(B188),MONTH(B188),1)</f>
        <v>46054</v>
      </c>
      <c r="J188" s="22" t="str">
        <f aca="false">IF(COUNTIFS('Bill lines'!$A$2:$A$2201,A188,'Bill lines'!$J$2:$J$2201,"No")=0,"Yes","No")</f>
        <v>No</v>
      </c>
    </row>
    <row r="189" customFormat="false" ht="15" hidden="false" customHeight="false" outlineLevel="0" collapsed="false">
      <c r="A189" s="22" t="s">
        <v>1133</v>
      </c>
      <c r="B189" s="23" t="n">
        <v>46079</v>
      </c>
      <c r="C189" s="22" t="s">
        <v>935</v>
      </c>
      <c r="D189" s="21" t="n">
        <v>1031</v>
      </c>
      <c r="E189" s="12" t="n">
        <f aca="false">COUNTIFS('Bill lines'!$A$2:$A$2201,A189)</f>
        <v>5</v>
      </c>
      <c r="F189" s="17" t="n">
        <f aca="false">SUMIFS('Bill lines'!$I$2:$I$2201,'Bill lines'!$A$2:$A$2201,A189)</f>
        <v>9422.26</v>
      </c>
      <c r="G189" s="17" t="n">
        <f aca="false">ROUND(ROUND(F189*100,0)/10,0)/100</f>
        <v>942.23</v>
      </c>
      <c r="H189" s="17" t="n">
        <f aca="false">F189+G189</f>
        <v>10364.49</v>
      </c>
      <c r="I189" s="26" t="n">
        <f aca="false">DATE(YEAR(B189),MONTH(B189),1)</f>
        <v>46054</v>
      </c>
      <c r="J189" s="22" t="str">
        <f aca="false">IF(COUNTIFS('Bill lines'!$A$2:$A$2201,A189,'Bill lines'!$J$2:$J$2201,"No")=0,"Yes","No")</f>
        <v>Yes</v>
      </c>
    </row>
    <row r="190" customFormat="false" ht="15" hidden="false" customHeight="false" outlineLevel="0" collapsed="false">
      <c r="A190" s="22" t="s">
        <v>1134</v>
      </c>
      <c r="B190" s="23" t="n">
        <v>46079</v>
      </c>
      <c r="C190" s="22" t="s">
        <v>957</v>
      </c>
      <c r="D190" s="21" t="n">
        <v>1044</v>
      </c>
      <c r="E190" s="12" t="n">
        <f aca="false">COUNTIFS('Bill lines'!$A$2:$A$2201,A190)</f>
        <v>2</v>
      </c>
      <c r="F190" s="17" t="n">
        <f aca="false">SUMIFS('Bill lines'!$I$2:$I$2201,'Bill lines'!$A$2:$A$2201,A190)</f>
        <v>2957.5</v>
      </c>
      <c r="G190" s="17" t="n">
        <f aca="false">ROUND(ROUND(F190*100,0)/10,0)/100</f>
        <v>295.75</v>
      </c>
      <c r="H190" s="17" t="n">
        <f aca="false">F190+G190</f>
        <v>3253.25</v>
      </c>
      <c r="I190" s="26" t="n">
        <f aca="false">DATE(YEAR(B190),MONTH(B190),1)</f>
        <v>46054</v>
      </c>
      <c r="J190" s="22" t="str">
        <f aca="false">IF(COUNTIFS('Bill lines'!$A$2:$A$2201,A190,'Bill lines'!$J$2:$J$2201,"No")=0,"Yes","No")</f>
        <v>Yes</v>
      </c>
    </row>
    <row r="191" customFormat="false" ht="15" hidden="false" customHeight="false" outlineLevel="0" collapsed="false">
      <c r="A191" s="22" t="s">
        <v>1135</v>
      </c>
      <c r="B191" s="23" t="n">
        <v>46080</v>
      </c>
      <c r="C191" s="22" t="s">
        <v>989</v>
      </c>
      <c r="D191" s="21" t="n">
        <v>1039</v>
      </c>
      <c r="E191" s="12" t="n">
        <f aca="false">COUNTIFS('Bill lines'!$A$2:$A$2201,A191)</f>
        <v>2</v>
      </c>
      <c r="F191" s="17" t="n">
        <f aca="false">SUMIFS('Bill lines'!$I$2:$I$2201,'Bill lines'!$A$2:$A$2201,A191)</f>
        <v>14840.12</v>
      </c>
      <c r="G191" s="17" t="n">
        <f aca="false">ROUND(ROUND(F191*100,0)/10,0)/100</f>
        <v>1484.01</v>
      </c>
      <c r="H191" s="17" t="n">
        <f aca="false">F191+G191</f>
        <v>16324.13</v>
      </c>
      <c r="I191" s="26" t="n">
        <f aca="false">DATE(YEAR(B191),MONTH(B191),1)</f>
        <v>46054</v>
      </c>
      <c r="J191" s="22" t="str">
        <f aca="false">IF(COUNTIFS('Bill lines'!$A$2:$A$2201,A191,'Bill lines'!$J$2:$J$2201,"No")=0,"Yes","No")</f>
        <v>Yes</v>
      </c>
    </row>
    <row r="192" customFormat="false" ht="15" hidden="false" customHeight="false" outlineLevel="0" collapsed="false">
      <c r="A192" s="22" t="s">
        <v>1136</v>
      </c>
      <c r="B192" s="23" t="n">
        <v>46080</v>
      </c>
      <c r="C192" s="22" t="s">
        <v>959</v>
      </c>
      <c r="D192" s="21" t="n">
        <v>1040</v>
      </c>
      <c r="E192" s="12" t="n">
        <f aca="false">COUNTIFS('Bill lines'!$A$2:$A$2201,A192)</f>
        <v>5</v>
      </c>
      <c r="F192" s="17" t="n">
        <f aca="false">SUMIFS('Bill lines'!$I$2:$I$2201,'Bill lines'!$A$2:$A$2201,A192)</f>
        <v>7603.21</v>
      </c>
      <c r="G192" s="17" t="n">
        <f aca="false">ROUND(ROUND(F192*100,0)/10,0)/100</f>
        <v>760.32</v>
      </c>
      <c r="H192" s="17" t="n">
        <f aca="false">F192+G192</f>
        <v>8363.53</v>
      </c>
      <c r="I192" s="26" t="n">
        <f aca="false">DATE(YEAR(B192),MONTH(B192),1)</f>
        <v>46054</v>
      </c>
      <c r="J192" s="22" t="str">
        <f aca="false">IF(COUNTIFS('Bill lines'!$A$2:$A$2201,A192,'Bill lines'!$J$2:$J$2201,"No")=0,"Yes","No")</f>
        <v>Yes</v>
      </c>
    </row>
    <row r="193" customFormat="false" ht="15" hidden="false" customHeight="false" outlineLevel="0" collapsed="false">
      <c r="A193" s="22" t="s">
        <v>1137</v>
      </c>
      <c r="B193" s="23" t="n">
        <v>46081</v>
      </c>
      <c r="C193" s="22" t="s">
        <v>986</v>
      </c>
      <c r="D193" s="21" t="n">
        <v>1023</v>
      </c>
      <c r="E193" s="12" t="n">
        <f aca="false">COUNTIFS('Bill lines'!$A$2:$A$2201,A193)</f>
        <v>4</v>
      </c>
      <c r="F193" s="17" t="n">
        <f aca="false">SUMIFS('Bill lines'!$I$2:$I$2201,'Bill lines'!$A$2:$A$2201,A193)</f>
        <v>23823.61</v>
      </c>
      <c r="G193" s="17" t="n">
        <f aca="false">ROUND(ROUND(F193*100,0)/10,0)/100</f>
        <v>2382.36</v>
      </c>
      <c r="H193" s="17" t="n">
        <f aca="false">F193+G193</f>
        <v>26205.97</v>
      </c>
      <c r="I193" s="26" t="n">
        <f aca="false">DATE(YEAR(B193),MONTH(B193),1)</f>
        <v>46054</v>
      </c>
      <c r="J193" s="22" t="str">
        <f aca="false">IF(COUNTIFS('Bill lines'!$A$2:$A$2201,A193,'Bill lines'!$J$2:$J$2201,"No")=0,"Yes","No")</f>
        <v>Yes</v>
      </c>
    </row>
    <row r="194" customFormat="false" ht="15" hidden="false" customHeight="false" outlineLevel="0" collapsed="false">
      <c r="A194" s="22" t="s">
        <v>1138</v>
      </c>
      <c r="B194" s="23" t="n">
        <v>46082</v>
      </c>
      <c r="C194" s="22" t="s">
        <v>989</v>
      </c>
      <c r="D194" s="21" t="n">
        <v>1009</v>
      </c>
      <c r="E194" s="12" t="n">
        <f aca="false">COUNTIFS('Bill lines'!$A$2:$A$2201,A194)</f>
        <v>3</v>
      </c>
      <c r="F194" s="17" t="n">
        <f aca="false">SUMIFS('Bill lines'!$I$2:$I$2201,'Bill lines'!$A$2:$A$2201,A194)</f>
        <v>22269.78</v>
      </c>
      <c r="G194" s="17" t="n">
        <f aca="false">ROUND(ROUND(F194*100,0)/10,0)/100</f>
        <v>2226.98</v>
      </c>
      <c r="H194" s="17" t="n">
        <f aca="false">F194+G194</f>
        <v>24496.76</v>
      </c>
      <c r="I194" s="26" t="n">
        <f aca="false">DATE(YEAR(B194),MONTH(B194),1)</f>
        <v>46082</v>
      </c>
      <c r="J194" s="22" t="str">
        <f aca="false">IF(COUNTIFS('Bill lines'!$A$2:$A$2201,A194,'Bill lines'!$J$2:$J$2201,"No")=0,"Yes","No")</f>
        <v>Yes</v>
      </c>
    </row>
    <row r="195" customFormat="false" ht="15" hidden="false" customHeight="false" outlineLevel="0" collapsed="false">
      <c r="A195" s="22" t="s">
        <v>1139</v>
      </c>
      <c r="B195" s="23" t="n">
        <v>46082</v>
      </c>
      <c r="C195" s="22" t="s">
        <v>957</v>
      </c>
      <c r="D195" s="21" t="n">
        <v>1018</v>
      </c>
      <c r="E195" s="12" t="n">
        <f aca="false">COUNTIFS('Bill lines'!$A$2:$A$2201,A195)</f>
        <v>3</v>
      </c>
      <c r="F195" s="17" t="n">
        <f aca="false">SUMIFS('Bill lines'!$I$2:$I$2201,'Bill lines'!$A$2:$A$2201,A195)</f>
        <v>5641.06</v>
      </c>
      <c r="G195" s="17" t="n">
        <f aca="false">ROUND(ROUND(F195*100,0)/10,0)/100</f>
        <v>564.11</v>
      </c>
      <c r="H195" s="17" t="n">
        <f aca="false">F195+G195</f>
        <v>6205.17</v>
      </c>
      <c r="I195" s="26" t="n">
        <f aca="false">DATE(YEAR(B195),MONTH(B195),1)</f>
        <v>46082</v>
      </c>
      <c r="J195" s="22" t="str">
        <f aca="false">IF(COUNTIFS('Bill lines'!$A$2:$A$2201,A195,'Bill lines'!$J$2:$J$2201,"No")=0,"Yes","No")</f>
        <v>Yes</v>
      </c>
    </row>
    <row r="196" customFormat="false" ht="15" hidden="false" customHeight="false" outlineLevel="0" collapsed="false">
      <c r="A196" s="22" t="s">
        <v>1140</v>
      </c>
      <c r="B196" s="23" t="n">
        <v>46082</v>
      </c>
      <c r="C196" s="22" t="s">
        <v>959</v>
      </c>
      <c r="D196" s="21" t="n">
        <v>1038</v>
      </c>
      <c r="E196" s="12" t="n">
        <f aca="false">COUNTIFS('Bill lines'!$A$2:$A$2201,A196)</f>
        <v>3</v>
      </c>
      <c r="F196" s="17" t="n">
        <f aca="false">SUMIFS('Bill lines'!$I$2:$I$2201,'Bill lines'!$A$2:$A$2201,A196)</f>
        <v>5309.58</v>
      </c>
      <c r="G196" s="17" t="n">
        <f aca="false">ROUND(ROUND(F196*100,0)/10,0)/100</f>
        <v>530.96</v>
      </c>
      <c r="H196" s="17" t="n">
        <f aca="false">F196+G196</f>
        <v>5840.54</v>
      </c>
      <c r="I196" s="26" t="n">
        <f aca="false">DATE(YEAR(B196),MONTH(B196),1)</f>
        <v>46082</v>
      </c>
      <c r="J196" s="22" t="str">
        <f aca="false">IF(COUNTIFS('Bill lines'!$A$2:$A$2201,A196,'Bill lines'!$J$2:$J$2201,"No")=0,"Yes","No")</f>
        <v>Yes</v>
      </c>
    </row>
    <row r="197" customFormat="false" ht="15" hidden="false" customHeight="false" outlineLevel="0" collapsed="false">
      <c r="A197" s="22" t="s">
        <v>1141</v>
      </c>
      <c r="B197" s="23" t="n">
        <v>46082</v>
      </c>
      <c r="C197" s="22" t="s">
        <v>935</v>
      </c>
      <c r="D197" s="21" t="n">
        <v>1040</v>
      </c>
      <c r="E197" s="12" t="n">
        <f aca="false">COUNTIFS('Bill lines'!$A$2:$A$2201,A197)</f>
        <v>3</v>
      </c>
      <c r="F197" s="17" t="n">
        <f aca="false">SUMIFS('Bill lines'!$I$2:$I$2201,'Bill lines'!$A$2:$A$2201,A197)</f>
        <v>7275.02</v>
      </c>
      <c r="G197" s="17" t="n">
        <f aca="false">ROUND(ROUND(F197*100,0)/10,0)/100</f>
        <v>727.5</v>
      </c>
      <c r="H197" s="17" t="n">
        <f aca="false">F197+G197</f>
        <v>8002.52</v>
      </c>
      <c r="I197" s="26" t="n">
        <f aca="false">DATE(YEAR(B197),MONTH(B197),1)</f>
        <v>46082</v>
      </c>
      <c r="J197" s="22" t="str">
        <f aca="false">IF(COUNTIFS('Bill lines'!$A$2:$A$2201,A197,'Bill lines'!$J$2:$J$2201,"No")=0,"Yes","No")</f>
        <v>Yes</v>
      </c>
    </row>
    <row r="198" customFormat="false" ht="15" hidden="false" customHeight="false" outlineLevel="0" collapsed="false">
      <c r="A198" s="22" t="s">
        <v>1142</v>
      </c>
      <c r="B198" s="23" t="n">
        <v>46083</v>
      </c>
      <c r="C198" s="22" t="s">
        <v>937</v>
      </c>
      <c r="D198" s="21" t="n">
        <v>1032</v>
      </c>
      <c r="E198" s="12" t="n">
        <f aca="false">COUNTIFS('Bill lines'!$A$2:$A$2201,A198)</f>
        <v>4</v>
      </c>
      <c r="F198" s="17" t="n">
        <f aca="false">SUMIFS('Bill lines'!$I$2:$I$2201,'Bill lines'!$A$2:$A$2201,A198)</f>
        <v>6039.32</v>
      </c>
      <c r="G198" s="17" t="n">
        <f aca="false">ROUND(ROUND(F198*100,0)/10,0)/100</f>
        <v>603.93</v>
      </c>
      <c r="H198" s="17" t="n">
        <f aca="false">F198+G198</f>
        <v>6643.25</v>
      </c>
      <c r="I198" s="26" t="n">
        <f aca="false">DATE(YEAR(B198),MONTH(B198),1)</f>
        <v>46082</v>
      </c>
      <c r="J198" s="22" t="str">
        <f aca="false">IF(COUNTIFS('Bill lines'!$A$2:$A$2201,A198,'Bill lines'!$J$2:$J$2201,"No")=0,"Yes","No")</f>
        <v>Yes</v>
      </c>
    </row>
    <row r="199" customFormat="false" ht="15" hidden="false" customHeight="false" outlineLevel="0" collapsed="false">
      <c r="A199" s="22" t="s">
        <v>1143</v>
      </c>
      <c r="B199" s="23" t="n">
        <v>46083</v>
      </c>
      <c r="C199" s="22" t="s">
        <v>944</v>
      </c>
      <c r="D199" s="21" t="n">
        <v>1039</v>
      </c>
      <c r="E199" s="12" t="n">
        <f aca="false">COUNTIFS('Bill lines'!$A$2:$A$2201,A199)</f>
        <v>4</v>
      </c>
      <c r="F199" s="17" t="n">
        <f aca="false">SUMIFS('Bill lines'!$I$2:$I$2201,'Bill lines'!$A$2:$A$2201,A199)</f>
        <v>9726.62</v>
      </c>
      <c r="G199" s="17" t="n">
        <f aca="false">ROUND(ROUND(F199*100,0)/10,0)/100</f>
        <v>972.66</v>
      </c>
      <c r="H199" s="17" t="n">
        <f aca="false">F199+G199</f>
        <v>10699.28</v>
      </c>
      <c r="I199" s="26" t="n">
        <f aca="false">DATE(YEAR(B199),MONTH(B199),1)</f>
        <v>46082</v>
      </c>
      <c r="J199" s="22" t="str">
        <f aca="false">IF(COUNTIFS('Bill lines'!$A$2:$A$2201,A199,'Bill lines'!$J$2:$J$2201,"No")=0,"Yes","No")</f>
        <v>Yes</v>
      </c>
    </row>
    <row r="200" customFormat="false" ht="15" hidden="false" customHeight="false" outlineLevel="0" collapsed="false">
      <c r="A200" s="22" t="s">
        <v>1144</v>
      </c>
      <c r="B200" s="23" t="n">
        <v>46083</v>
      </c>
      <c r="C200" s="22" t="s">
        <v>937</v>
      </c>
      <c r="D200" s="21" t="n">
        <v>1039</v>
      </c>
      <c r="E200" s="12" t="n">
        <f aca="false">COUNTIFS('Bill lines'!$A$2:$A$2201,A200)</f>
        <v>5</v>
      </c>
      <c r="F200" s="17" t="n">
        <f aca="false">SUMIFS('Bill lines'!$I$2:$I$2201,'Bill lines'!$A$2:$A$2201,A200)</f>
        <v>7114.48</v>
      </c>
      <c r="G200" s="17" t="n">
        <f aca="false">ROUND(ROUND(F200*100,0)/10,0)/100</f>
        <v>711.45</v>
      </c>
      <c r="H200" s="17" t="n">
        <f aca="false">F200+G200</f>
        <v>7825.93</v>
      </c>
      <c r="I200" s="26" t="n">
        <f aca="false">DATE(YEAR(B200),MONTH(B200),1)</f>
        <v>46082</v>
      </c>
      <c r="J200" s="22" t="str">
        <f aca="false">IF(COUNTIFS('Bill lines'!$A$2:$A$2201,A200,'Bill lines'!$J$2:$J$2201,"No")=0,"Yes","No")</f>
        <v>Yes</v>
      </c>
    </row>
    <row r="201" customFormat="false" ht="15" hidden="false" customHeight="false" outlineLevel="0" collapsed="false">
      <c r="A201" s="22" t="s">
        <v>1145</v>
      </c>
      <c r="B201" s="23" t="n">
        <v>46085</v>
      </c>
      <c r="C201" s="22" t="s">
        <v>933</v>
      </c>
      <c r="D201" s="21" t="n">
        <v>1024</v>
      </c>
      <c r="E201" s="12" t="n">
        <f aca="false">COUNTIFS('Bill lines'!$A$2:$A$2201,A201)</f>
        <v>5</v>
      </c>
      <c r="F201" s="17" t="n">
        <f aca="false">SUMIFS('Bill lines'!$I$2:$I$2201,'Bill lines'!$A$2:$A$2201,A201)</f>
        <v>8905.71</v>
      </c>
      <c r="G201" s="17" t="n">
        <f aca="false">ROUND(ROUND(F201*100,0)/10,0)/100</f>
        <v>890.57</v>
      </c>
      <c r="H201" s="17" t="n">
        <f aca="false">F201+G201</f>
        <v>9796.28</v>
      </c>
      <c r="I201" s="26" t="n">
        <f aca="false">DATE(YEAR(B201),MONTH(B201),1)</f>
        <v>46082</v>
      </c>
      <c r="J201" s="22" t="str">
        <f aca="false">IF(COUNTIFS('Bill lines'!$A$2:$A$2201,A201,'Bill lines'!$J$2:$J$2201,"No")=0,"Yes","No")</f>
        <v>Yes</v>
      </c>
    </row>
    <row r="202" customFormat="false" ht="15" hidden="false" customHeight="false" outlineLevel="0" collapsed="false">
      <c r="A202" s="22" t="s">
        <v>1146</v>
      </c>
      <c r="B202" s="23" t="n">
        <v>46085</v>
      </c>
      <c r="C202" s="22" t="s">
        <v>946</v>
      </c>
      <c r="D202" s="21" t="n">
        <v>1036</v>
      </c>
      <c r="E202" s="12" t="n">
        <f aca="false">COUNTIFS('Bill lines'!$A$2:$A$2201,A202)</f>
        <v>4</v>
      </c>
      <c r="F202" s="17" t="n">
        <f aca="false">SUMIFS('Bill lines'!$I$2:$I$2201,'Bill lines'!$A$2:$A$2201,A202)</f>
        <v>24124.77</v>
      </c>
      <c r="G202" s="17" t="n">
        <f aca="false">ROUND(ROUND(F202*100,0)/10,0)/100</f>
        <v>2412.48</v>
      </c>
      <c r="H202" s="17" t="n">
        <f aca="false">F202+G202</f>
        <v>26537.25</v>
      </c>
      <c r="I202" s="26" t="n">
        <f aca="false">DATE(YEAR(B202),MONTH(B202),1)</f>
        <v>46082</v>
      </c>
      <c r="J202" s="22" t="str">
        <f aca="false">IF(COUNTIFS('Bill lines'!$A$2:$A$2201,A202,'Bill lines'!$J$2:$J$2201,"No")=0,"Yes","No")</f>
        <v>No</v>
      </c>
    </row>
    <row r="203" customFormat="false" ht="15" hidden="false" customHeight="false" outlineLevel="0" collapsed="false">
      <c r="A203" s="22" t="s">
        <v>1147</v>
      </c>
      <c r="B203" s="23" t="n">
        <v>46086</v>
      </c>
      <c r="C203" s="22" t="s">
        <v>935</v>
      </c>
      <c r="D203" s="21" t="n">
        <v>1016</v>
      </c>
      <c r="E203" s="12" t="n">
        <f aca="false">COUNTIFS('Bill lines'!$A$2:$A$2201,A203)</f>
        <v>4</v>
      </c>
      <c r="F203" s="17" t="n">
        <f aca="false">SUMIFS('Bill lines'!$I$2:$I$2201,'Bill lines'!$A$2:$A$2201,A203)</f>
        <v>7641.74</v>
      </c>
      <c r="G203" s="17" t="n">
        <f aca="false">ROUND(ROUND(F203*100,0)/10,0)/100</f>
        <v>764.17</v>
      </c>
      <c r="H203" s="17" t="n">
        <f aca="false">F203+G203</f>
        <v>8405.91</v>
      </c>
      <c r="I203" s="26" t="n">
        <f aca="false">DATE(YEAR(B203),MONTH(B203),1)</f>
        <v>46082</v>
      </c>
      <c r="J203" s="22" t="str">
        <f aca="false">IF(COUNTIFS('Bill lines'!$A$2:$A$2201,A203,'Bill lines'!$J$2:$J$2201,"No")=0,"Yes","No")</f>
        <v>Yes</v>
      </c>
    </row>
    <row r="204" customFormat="false" ht="15" hidden="false" customHeight="false" outlineLevel="0" collapsed="false">
      <c r="A204" s="22" t="s">
        <v>1148</v>
      </c>
      <c r="B204" s="23" t="n">
        <v>46086</v>
      </c>
      <c r="C204" s="22" t="s">
        <v>989</v>
      </c>
      <c r="D204" s="21" t="n">
        <v>1031</v>
      </c>
      <c r="E204" s="12" t="n">
        <f aca="false">COUNTIFS('Bill lines'!$A$2:$A$2201,A204)</f>
        <v>4</v>
      </c>
      <c r="F204" s="17" t="n">
        <f aca="false">SUMIFS('Bill lines'!$I$2:$I$2201,'Bill lines'!$A$2:$A$2201,A204)</f>
        <v>25123.74</v>
      </c>
      <c r="G204" s="17" t="n">
        <f aca="false">ROUND(ROUND(F204*100,0)/10,0)/100</f>
        <v>2512.37</v>
      </c>
      <c r="H204" s="17" t="n">
        <f aca="false">F204+G204</f>
        <v>27636.11</v>
      </c>
      <c r="I204" s="26" t="n">
        <f aca="false">DATE(YEAR(B204),MONTH(B204),1)</f>
        <v>46082</v>
      </c>
      <c r="J204" s="22" t="str">
        <f aca="false">IF(COUNTIFS('Bill lines'!$A$2:$A$2201,A204,'Bill lines'!$J$2:$J$2201,"No")=0,"Yes","No")</f>
        <v>Yes</v>
      </c>
    </row>
    <row r="205" customFormat="false" ht="15" hidden="false" customHeight="false" outlineLevel="0" collapsed="false">
      <c r="A205" s="22" t="s">
        <v>1149</v>
      </c>
      <c r="B205" s="23" t="n">
        <v>46086</v>
      </c>
      <c r="C205" s="22" t="s">
        <v>989</v>
      </c>
      <c r="D205" s="21" t="n">
        <v>1032</v>
      </c>
      <c r="E205" s="12" t="n">
        <f aca="false">COUNTIFS('Bill lines'!$A$2:$A$2201,A205)</f>
        <v>3</v>
      </c>
      <c r="F205" s="17" t="n">
        <f aca="false">SUMIFS('Bill lines'!$I$2:$I$2201,'Bill lines'!$A$2:$A$2201,A205)</f>
        <v>13881.32</v>
      </c>
      <c r="G205" s="17" t="n">
        <f aca="false">ROUND(ROUND(F205*100,0)/10,0)/100</f>
        <v>1388.13</v>
      </c>
      <c r="H205" s="17" t="n">
        <f aca="false">F205+G205</f>
        <v>15269.45</v>
      </c>
      <c r="I205" s="26" t="n">
        <f aca="false">DATE(YEAR(B205),MONTH(B205),1)</f>
        <v>46082</v>
      </c>
      <c r="J205" s="22" t="str">
        <f aca="false">IF(COUNTIFS('Bill lines'!$A$2:$A$2201,A205,'Bill lines'!$J$2:$J$2201,"No")=0,"Yes","No")</f>
        <v>Yes</v>
      </c>
    </row>
    <row r="206" customFormat="false" ht="15" hidden="false" customHeight="false" outlineLevel="0" collapsed="false">
      <c r="A206" s="22" t="s">
        <v>1150</v>
      </c>
      <c r="B206" s="23" t="n">
        <v>46086</v>
      </c>
      <c r="C206" s="22" t="s">
        <v>939</v>
      </c>
      <c r="D206" s="21" t="n">
        <v>1035</v>
      </c>
      <c r="E206" s="12" t="n">
        <f aca="false">COUNTIFS('Bill lines'!$A$2:$A$2201,A206)</f>
        <v>5</v>
      </c>
      <c r="F206" s="17" t="n">
        <f aca="false">SUMIFS('Bill lines'!$I$2:$I$2201,'Bill lines'!$A$2:$A$2201,A206)</f>
        <v>9395.68</v>
      </c>
      <c r="G206" s="17" t="n">
        <f aca="false">ROUND(ROUND(F206*100,0)/10,0)/100</f>
        <v>939.57</v>
      </c>
      <c r="H206" s="17" t="n">
        <f aca="false">F206+G206</f>
        <v>10335.25</v>
      </c>
      <c r="I206" s="26" t="n">
        <f aca="false">DATE(YEAR(B206),MONTH(B206),1)</f>
        <v>46082</v>
      </c>
      <c r="J206" s="22" t="str">
        <f aca="false">IF(COUNTIFS('Bill lines'!$A$2:$A$2201,A206,'Bill lines'!$J$2:$J$2201,"No")=0,"Yes","No")</f>
        <v>Yes</v>
      </c>
    </row>
    <row r="207" customFormat="false" ht="15" hidden="false" customHeight="false" outlineLevel="0" collapsed="false">
      <c r="A207" s="22" t="s">
        <v>1151</v>
      </c>
      <c r="B207" s="23" t="n">
        <v>46086</v>
      </c>
      <c r="C207" s="22" t="s">
        <v>964</v>
      </c>
      <c r="D207" s="21" t="n">
        <v>1036</v>
      </c>
      <c r="E207" s="12" t="n">
        <f aca="false">COUNTIFS('Bill lines'!$A$2:$A$2201,A207)</f>
        <v>2</v>
      </c>
      <c r="F207" s="17" t="n">
        <f aca="false">SUMIFS('Bill lines'!$I$2:$I$2201,'Bill lines'!$A$2:$A$2201,A207)</f>
        <v>2732.4</v>
      </c>
      <c r="G207" s="17" t="n">
        <f aca="false">ROUND(ROUND(F207*100,0)/10,0)/100</f>
        <v>273.24</v>
      </c>
      <c r="H207" s="17" t="n">
        <f aca="false">F207+G207</f>
        <v>3005.64</v>
      </c>
      <c r="I207" s="26" t="n">
        <f aca="false">DATE(YEAR(B207),MONTH(B207),1)</f>
        <v>46082</v>
      </c>
      <c r="J207" s="22" t="str">
        <f aca="false">IF(COUNTIFS('Bill lines'!$A$2:$A$2201,A207,'Bill lines'!$J$2:$J$2201,"No")=0,"Yes","No")</f>
        <v>Yes</v>
      </c>
    </row>
    <row r="208" customFormat="false" ht="15" hidden="false" customHeight="false" outlineLevel="0" collapsed="false">
      <c r="A208" s="22" t="s">
        <v>1152</v>
      </c>
      <c r="B208" s="23" t="n">
        <v>46087</v>
      </c>
      <c r="C208" s="22" t="s">
        <v>959</v>
      </c>
      <c r="D208" s="21" t="n">
        <v>1008</v>
      </c>
      <c r="E208" s="12" t="n">
        <f aca="false">COUNTIFS('Bill lines'!$A$2:$A$2201,A208)</f>
        <v>2</v>
      </c>
      <c r="F208" s="17" t="n">
        <f aca="false">SUMIFS('Bill lines'!$I$2:$I$2201,'Bill lines'!$A$2:$A$2201,A208)</f>
        <v>3666.97</v>
      </c>
      <c r="G208" s="17" t="n">
        <f aca="false">ROUND(ROUND(F208*100,0)/10,0)/100</f>
        <v>366.7</v>
      </c>
      <c r="H208" s="17" t="n">
        <f aca="false">F208+G208</f>
        <v>4033.67</v>
      </c>
      <c r="I208" s="26" t="n">
        <f aca="false">DATE(YEAR(B208),MONTH(B208),1)</f>
        <v>46082</v>
      </c>
      <c r="J208" s="22" t="str">
        <f aca="false">IF(COUNTIFS('Bill lines'!$A$2:$A$2201,A208,'Bill lines'!$J$2:$J$2201,"No")=0,"Yes","No")</f>
        <v>Yes</v>
      </c>
    </row>
    <row r="209" customFormat="false" ht="15" hidden="false" customHeight="false" outlineLevel="0" collapsed="false">
      <c r="A209" s="22" t="s">
        <v>1153</v>
      </c>
      <c r="B209" s="23" t="n">
        <v>46087</v>
      </c>
      <c r="C209" s="22" t="s">
        <v>935</v>
      </c>
      <c r="D209" s="21" t="n">
        <v>1008</v>
      </c>
      <c r="E209" s="12" t="n">
        <f aca="false">COUNTIFS('Bill lines'!$A$2:$A$2201,A209)</f>
        <v>5</v>
      </c>
      <c r="F209" s="17" t="n">
        <f aca="false">SUMIFS('Bill lines'!$I$2:$I$2201,'Bill lines'!$A$2:$A$2201,A209)</f>
        <v>7893.53</v>
      </c>
      <c r="G209" s="17" t="n">
        <f aca="false">ROUND(ROUND(F209*100,0)/10,0)/100</f>
        <v>789.35</v>
      </c>
      <c r="H209" s="17" t="n">
        <f aca="false">F209+G209</f>
        <v>8682.88</v>
      </c>
      <c r="I209" s="26" t="n">
        <f aca="false">DATE(YEAR(B209),MONTH(B209),1)</f>
        <v>46082</v>
      </c>
      <c r="J209" s="22" t="str">
        <f aca="false">IF(COUNTIFS('Bill lines'!$A$2:$A$2201,A209,'Bill lines'!$J$2:$J$2201,"No")=0,"Yes","No")</f>
        <v>Yes</v>
      </c>
    </row>
    <row r="210" customFormat="false" ht="15" hidden="false" customHeight="false" outlineLevel="0" collapsed="false">
      <c r="A210" s="22" t="s">
        <v>1154</v>
      </c>
      <c r="B210" s="23" t="n">
        <v>46087</v>
      </c>
      <c r="C210" s="22" t="s">
        <v>944</v>
      </c>
      <c r="D210" s="21" t="n">
        <v>1023</v>
      </c>
      <c r="E210" s="12" t="n">
        <f aca="false">COUNTIFS('Bill lines'!$A$2:$A$2201,A210)</f>
        <v>4</v>
      </c>
      <c r="F210" s="17" t="n">
        <f aca="false">SUMIFS('Bill lines'!$I$2:$I$2201,'Bill lines'!$A$2:$A$2201,A210)</f>
        <v>5048.37</v>
      </c>
      <c r="G210" s="17" t="n">
        <f aca="false">ROUND(ROUND(F210*100,0)/10,0)/100</f>
        <v>504.84</v>
      </c>
      <c r="H210" s="17" t="n">
        <f aca="false">F210+G210</f>
        <v>5553.21</v>
      </c>
      <c r="I210" s="26" t="n">
        <f aca="false">DATE(YEAR(B210),MONTH(B210),1)</f>
        <v>46082</v>
      </c>
      <c r="J210" s="22" t="str">
        <f aca="false">IF(COUNTIFS('Bill lines'!$A$2:$A$2201,A210,'Bill lines'!$J$2:$J$2201,"No")=0,"Yes","No")</f>
        <v>Yes</v>
      </c>
    </row>
    <row r="211" customFormat="false" ht="15" hidden="false" customHeight="false" outlineLevel="0" collapsed="false">
      <c r="A211" s="22" t="s">
        <v>1155</v>
      </c>
      <c r="B211" s="23" t="n">
        <v>46087</v>
      </c>
      <c r="C211" s="22" t="s">
        <v>986</v>
      </c>
      <c r="D211" s="21" t="n">
        <v>1024</v>
      </c>
      <c r="E211" s="12" t="n">
        <f aca="false">COUNTIFS('Bill lines'!$A$2:$A$2201,A211)</f>
        <v>3</v>
      </c>
      <c r="F211" s="17" t="n">
        <f aca="false">SUMIFS('Bill lines'!$I$2:$I$2201,'Bill lines'!$A$2:$A$2201,A211)</f>
        <v>19732.26</v>
      </c>
      <c r="G211" s="17" t="n">
        <f aca="false">ROUND(ROUND(F211*100,0)/10,0)/100</f>
        <v>1973.23</v>
      </c>
      <c r="H211" s="17" t="n">
        <f aca="false">F211+G211</f>
        <v>21705.49</v>
      </c>
      <c r="I211" s="26" t="n">
        <f aca="false">DATE(YEAR(B211),MONTH(B211),1)</f>
        <v>46082</v>
      </c>
      <c r="J211" s="22" t="str">
        <f aca="false">IF(COUNTIFS('Bill lines'!$A$2:$A$2201,A211,'Bill lines'!$J$2:$J$2201,"No")=0,"Yes","No")</f>
        <v>No</v>
      </c>
    </row>
    <row r="212" customFormat="false" ht="15" hidden="false" customHeight="false" outlineLevel="0" collapsed="false">
      <c r="A212" s="22" t="s">
        <v>1156</v>
      </c>
      <c r="B212" s="23" t="n">
        <v>46087</v>
      </c>
      <c r="C212" s="22" t="s">
        <v>937</v>
      </c>
      <c r="D212" s="21" t="n">
        <v>1035</v>
      </c>
      <c r="E212" s="12" t="n">
        <f aca="false">COUNTIFS('Bill lines'!$A$2:$A$2201,A212)</f>
        <v>3</v>
      </c>
      <c r="F212" s="17" t="n">
        <f aca="false">SUMIFS('Bill lines'!$I$2:$I$2201,'Bill lines'!$A$2:$A$2201,A212)</f>
        <v>3363.87</v>
      </c>
      <c r="G212" s="17" t="n">
        <f aca="false">ROUND(ROUND(F212*100,0)/10,0)/100</f>
        <v>336.39</v>
      </c>
      <c r="H212" s="17" t="n">
        <f aca="false">F212+G212</f>
        <v>3700.26</v>
      </c>
      <c r="I212" s="26" t="n">
        <f aca="false">DATE(YEAR(B212),MONTH(B212),1)</f>
        <v>46082</v>
      </c>
      <c r="J212" s="22" t="str">
        <f aca="false">IF(COUNTIFS('Bill lines'!$A$2:$A$2201,A212,'Bill lines'!$J$2:$J$2201,"No")=0,"Yes","No")</f>
        <v>No</v>
      </c>
    </row>
    <row r="213" customFormat="false" ht="15" hidden="false" customHeight="false" outlineLevel="0" collapsed="false">
      <c r="A213" s="22" t="s">
        <v>1157</v>
      </c>
      <c r="B213" s="23" t="n">
        <v>46087</v>
      </c>
      <c r="C213" s="22" t="s">
        <v>935</v>
      </c>
      <c r="D213" s="21" t="n">
        <v>1040</v>
      </c>
      <c r="E213" s="12" t="n">
        <f aca="false">COUNTIFS('Bill lines'!$A$2:$A$2201,A213)</f>
        <v>4</v>
      </c>
      <c r="F213" s="17" t="n">
        <f aca="false">SUMIFS('Bill lines'!$I$2:$I$2201,'Bill lines'!$A$2:$A$2201,A213)</f>
        <v>6282.23</v>
      </c>
      <c r="G213" s="17" t="n">
        <f aca="false">ROUND(ROUND(F213*100,0)/10,0)/100</f>
        <v>628.22</v>
      </c>
      <c r="H213" s="17" t="n">
        <f aca="false">F213+G213</f>
        <v>6910.45</v>
      </c>
      <c r="I213" s="26" t="n">
        <f aca="false">DATE(YEAR(B213),MONTH(B213),1)</f>
        <v>46082</v>
      </c>
      <c r="J213" s="22" t="str">
        <f aca="false">IF(COUNTIFS('Bill lines'!$A$2:$A$2201,A213,'Bill lines'!$J$2:$J$2201,"No")=0,"Yes","No")</f>
        <v>No</v>
      </c>
    </row>
    <row r="214" customFormat="false" ht="15" hidden="false" customHeight="false" outlineLevel="0" collapsed="false">
      <c r="A214" s="22" t="s">
        <v>1158</v>
      </c>
      <c r="B214" s="23" t="n">
        <v>46087</v>
      </c>
      <c r="C214" s="22" t="s">
        <v>959</v>
      </c>
      <c r="D214" s="21" t="n">
        <v>1045</v>
      </c>
      <c r="E214" s="12" t="n">
        <f aca="false">COUNTIFS('Bill lines'!$A$2:$A$2201,A214)</f>
        <v>5</v>
      </c>
      <c r="F214" s="17" t="n">
        <f aca="false">SUMIFS('Bill lines'!$I$2:$I$2201,'Bill lines'!$A$2:$A$2201,A214)</f>
        <v>8890.55</v>
      </c>
      <c r="G214" s="17" t="n">
        <f aca="false">ROUND(ROUND(F214*100,0)/10,0)/100</f>
        <v>889.06</v>
      </c>
      <c r="H214" s="17" t="n">
        <f aca="false">F214+G214</f>
        <v>9779.61</v>
      </c>
      <c r="I214" s="26" t="n">
        <f aca="false">DATE(YEAR(B214),MONTH(B214),1)</f>
        <v>46082</v>
      </c>
      <c r="J214" s="22" t="str">
        <f aca="false">IF(COUNTIFS('Bill lines'!$A$2:$A$2201,A214,'Bill lines'!$J$2:$J$2201,"No")=0,"Yes","No")</f>
        <v>Yes</v>
      </c>
    </row>
    <row r="215" customFormat="false" ht="15" hidden="false" customHeight="false" outlineLevel="0" collapsed="false">
      <c r="A215" s="22" t="s">
        <v>1159</v>
      </c>
      <c r="B215" s="23" t="n">
        <v>46088</v>
      </c>
      <c r="C215" s="22" t="s">
        <v>935</v>
      </c>
      <c r="D215" s="21" t="n">
        <v>1003</v>
      </c>
      <c r="E215" s="12" t="n">
        <f aca="false">COUNTIFS('Bill lines'!$A$2:$A$2201,A215)</f>
        <v>3</v>
      </c>
      <c r="F215" s="17" t="n">
        <f aca="false">SUMIFS('Bill lines'!$I$2:$I$2201,'Bill lines'!$A$2:$A$2201,A215)</f>
        <v>5114.03</v>
      </c>
      <c r="G215" s="17" t="n">
        <f aca="false">ROUND(ROUND(F215*100,0)/10,0)/100</f>
        <v>511.4</v>
      </c>
      <c r="H215" s="17" t="n">
        <f aca="false">F215+G215</f>
        <v>5625.43</v>
      </c>
      <c r="I215" s="26" t="n">
        <f aca="false">DATE(YEAR(B215),MONTH(B215),1)</f>
        <v>46082</v>
      </c>
      <c r="J215" s="22" t="str">
        <f aca="false">IF(COUNTIFS('Bill lines'!$A$2:$A$2201,A215,'Bill lines'!$J$2:$J$2201,"No")=0,"Yes","No")</f>
        <v>Yes</v>
      </c>
    </row>
    <row r="216" customFormat="false" ht="15" hidden="false" customHeight="false" outlineLevel="0" collapsed="false">
      <c r="A216" s="22" t="s">
        <v>1160</v>
      </c>
      <c r="B216" s="23" t="n">
        <v>46088</v>
      </c>
      <c r="C216" s="22" t="s">
        <v>935</v>
      </c>
      <c r="D216" s="21" t="n">
        <v>1032</v>
      </c>
      <c r="E216" s="12" t="n">
        <f aca="false">COUNTIFS('Bill lines'!$A$2:$A$2201,A216)</f>
        <v>3</v>
      </c>
      <c r="F216" s="17" t="n">
        <f aca="false">SUMIFS('Bill lines'!$I$2:$I$2201,'Bill lines'!$A$2:$A$2201,A216)</f>
        <v>5877.44</v>
      </c>
      <c r="G216" s="17" t="n">
        <f aca="false">ROUND(ROUND(F216*100,0)/10,0)/100</f>
        <v>587.74</v>
      </c>
      <c r="H216" s="17" t="n">
        <f aca="false">F216+G216</f>
        <v>6465.18</v>
      </c>
      <c r="I216" s="26" t="n">
        <f aca="false">DATE(YEAR(B216),MONTH(B216),1)</f>
        <v>46082</v>
      </c>
      <c r="J216" s="22" t="str">
        <f aca="false">IF(COUNTIFS('Bill lines'!$A$2:$A$2201,A216,'Bill lines'!$J$2:$J$2201,"No")=0,"Yes","No")</f>
        <v>No</v>
      </c>
    </row>
    <row r="217" customFormat="false" ht="15" hidden="false" customHeight="false" outlineLevel="0" collapsed="false">
      <c r="A217" s="22" t="s">
        <v>1161</v>
      </c>
      <c r="B217" s="23" t="n">
        <v>46088</v>
      </c>
      <c r="C217" s="22" t="s">
        <v>935</v>
      </c>
      <c r="D217" s="21" t="n">
        <v>1040</v>
      </c>
      <c r="E217" s="12" t="n">
        <f aca="false">COUNTIFS('Bill lines'!$A$2:$A$2201,A217)</f>
        <v>4</v>
      </c>
      <c r="F217" s="17" t="n">
        <f aca="false">SUMIFS('Bill lines'!$I$2:$I$2201,'Bill lines'!$A$2:$A$2201,A217)</f>
        <v>8077.9</v>
      </c>
      <c r="G217" s="17" t="n">
        <f aca="false">ROUND(ROUND(F217*100,0)/10,0)/100</f>
        <v>807.79</v>
      </c>
      <c r="H217" s="17" t="n">
        <f aca="false">F217+G217</f>
        <v>8885.69</v>
      </c>
      <c r="I217" s="26" t="n">
        <f aca="false">DATE(YEAR(B217),MONTH(B217),1)</f>
        <v>46082</v>
      </c>
      <c r="J217" s="22" t="str">
        <f aca="false">IF(COUNTIFS('Bill lines'!$A$2:$A$2201,A217,'Bill lines'!$J$2:$J$2201,"No")=0,"Yes","No")</f>
        <v>No</v>
      </c>
    </row>
    <row r="218" customFormat="false" ht="15" hidden="false" customHeight="false" outlineLevel="0" collapsed="false">
      <c r="A218" s="22" t="s">
        <v>1162</v>
      </c>
      <c r="B218" s="23" t="n">
        <v>46088</v>
      </c>
      <c r="C218" s="22" t="s">
        <v>964</v>
      </c>
      <c r="D218" s="21" t="n">
        <v>1043</v>
      </c>
      <c r="E218" s="12" t="n">
        <f aca="false">COUNTIFS('Bill lines'!$A$2:$A$2201,A218)</f>
        <v>4</v>
      </c>
      <c r="F218" s="17" t="n">
        <f aca="false">SUMIFS('Bill lines'!$I$2:$I$2201,'Bill lines'!$A$2:$A$2201,A218)</f>
        <v>4188.67</v>
      </c>
      <c r="G218" s="17" t="n">
        <f aca="false">ROUND(ROUND(F218*100,0)/10,0)/100</f>
        <v>418.87</v>
      </c>
      <c r="H218" s="17" t="n">
        <f aca="false">F218+G218</f>
        <v>4607.54</v>
      </c>
      <c r="I218" s="26" t="n">
        <f aca="false">DATE(YEAR(B218),MONTH(B218),1)</f>
        <v>46082</v>
      </c>
      <c r="J218" s="22" t="str">
        <f aca="false">IF(COUNTIFS('Bill lines'!$A$2:$A$2201,A218,'Bill lines'!$J$2:$J$2201,"No")=0,"Yes","No")</f>
        <v>Yes</v>
      </c>
    </row>
    <row r="219" customFormat="false" ht="15" hidden="false" customHeight="false" outlineLevel="0" collapsed="false">
      <c r="A219" s="22" t="s">
        <v>1163</v>
      </c>
      <c r="B219" s="23" t="n">
        <v>46088</v>
      </c>
      <c r="C219" s="22" t="s">
        <v>935</v>
      </c>
      <c r="D219" s="21" t="n">
        <v>1048</v>
      </c>
      <c r="E219" s="12" t="n">
        <f aca="false">COUNTIFS('Bill lines'!$A$2:$A$2201,A219)</f>
        <v>3</v>
      </c>
      <c r="F219" s="17" t="n">
        <f aca="false">SUMIFS('Bill lines'!$I$2:$I$2201,'Bill lines'!$A$2:$A$2201,A219)</f>
        <v>4465.59</v>
      </c>
      <c r="G219" s="17" t="n">
        <f aca="false">ROUND(ROUND(F219*100,0)/10,0)/100</f>
        <v>446.56</v>
      </c>
      <c r="H219" s="17" t="n">
        <f aca="false">F219+G219</f>
        <v>4912.15</v>
      </c>
      <c r="I219" s="26" t="n">
        <f aca="false">DATE(YEAR(B219),MONTH(B219),1)</f>
        <v>46082</v>
      </c>
      <c r="J219" s="22" t="str">
        <f aca="false">IF(COUNTIFS('Bill lines'!$A$2:$A$2201,A219,'Bill lines'!$J$2:$J$2201,"No")=0,"Yes","No")</f>
        <v>Yes</v>
      </c>
    </row>
    <row r="220" customFormat="false" ht="15" hidden="false" customHeight="false" outlineLevel="0" collapsed="false">
      <c r="A220" s="22" t="s">
        <v>1164</v>
      </c>
      <c r="B220" s="23" t="n">
        <v>46089</v>
      </c>
      <c r="C220" s="22" t="s">
        <v>935</v>
      </c>
      <c r="D220" s="21" t="n">
        <v>1031</v>
      </c>
      <c r="E220" s="12" t="n">
        <f aca="false">COUNTIFS('Bill lines'!$A$2:$A$2201,A220)</f>
        <v>2</v>
      </c>
      <c r="F220" s="17" t="n">
        <f aca="false">SUMIFS('Bill lines'!$I$2:$I$2201,'Bill lines'!$A$2:$A$2201,A220)</f>
        <v>3671.07</v>
      </c>
      <c r="G220" s="17" t="n">
        <f aca="false">ROUND(ROUND(F220*100,0)/10,0)/100</f>
        <v>367.11</v>
      </c>
      <c r="H220" s="17" t="n">
        <f aca="false">F220+G220</f>
        <v>4038.18</v>
      </c>
      <c r="I220" s="26" t="n">
        <f aca="false">DATE(YEAR(B220),MONTH(B220),1)</f>
        <v>46082</v>
      </c>
      <c r="J220" s="22" t="str">
        <f aca="false">IF(COUNTIFS('Bill lines'!$A$2:$A$2201,A220,'Bill lines'!$J$2:$J$2201,"No")=0,"Yes","No")</f>
        <v>Yes</v>
      </c>
    </row>
    <row r="221" customFormat="false" ht="15" hidden="false" customHeight="false" outlineLevel="0" collapsed="false">
      <c r="A221" s="22" t="s">
        <v>1165</v>
      </c>
      <c r="B221" s="23" t="n">
        <v>46089</v>
      </c>
      <c r="C221" s="22" t="s">
        <v>964</v>
      </c>
      <c r="D221" s="21" t="n">
        <v>1047</v>
      </c>
      <c r="E221" s="12" t="n">
        <f aca="false">COUNTIFS('Bill lines'!$A$2:$A$2201,A221)</f>
        <v>2</v>
      </c>
      <c r="F221" s="17" t="n">
        <f aca="false">SUMIFS('Bill lines'!$I$2:$I$2201,'Bill lines'!$A$2:$A$2201,A221)</f>
        <v>5092.76</v>
      </c>
      <c r="G221" s="17" t="n">
        <f aca="false">ROUND(ROUND(F221*100,0)/10,0)/100</f>
        <v>509.28</v>
      </c>
      <c r="H221" s="17" t="n">
        <f aca="false">F221+G221</f>
        <v>5602.04</v>
      </c>
      <c r="I221" s="26" t="n">
        <f aca="false">DATE(YEAR(B221),MONTH(B221),1)</f>
        <v>46082</v>
      </c>
      <c r="J221" s="22" t="str">
        <f aca="false">IF(COUNTIFS('Bill lines'!$A$2:$A$2201,A221,'Bill lines'!$J$2:$J$2201,"No")=0,"Yes","No")</f>
        <v>Yes</v>
      </c>
    </row>
    <row r="222" customFormat="false" ht="15" hidden="false" customHeight="false" outlineLevel="0" collapsed="false">
      <c r="A222" s="22" t="s">
        <v>1166</v>
      </c>
      <c r="B222" s="23" t="n">
        <v>46089</v>
      </c>
      <c r="C222" s="22" t="s">
        <v>949</v>
      </c>
      <c r="D222" s="21" t="n">
        <v>1048</v>
      </c>
      <c r="E222" s="12" t="n">
        <f aca="false">COUNTIFS('Bill lines'!$A$2:$A$2201,A222)</f>
        <v>2</v>
      </c>
      <c r="F222" s="17" t="n">
        <f aca="false">SUMIFS('Bill lines'!$I$2:$I$2201,'Bill lines'!$A$2:$A$2201,A222)</f>
        <v>3238.38</v>
      </c>
      <c r="G222" s="17" t="n">
        <f aca="false">ROUND(ROUND(F222*100,0)/10,0)/100</f>
        <v>323.84</v>
      </c>
      <c r="H222" s="17" t="n">
        <f aca="false">F222+G222</f>
        <v>3562.22</v>
      </c>
      <c r="I222" s="26" t="n">
        <f aca="false">DATE(YEAR(B222),MONTH(B222),1)</f>
        <v>46082</v>
      </c>
      <c r="J222" s="22" t="str">
        <f aca="false">IF(COUNTIFS('Bill lines'!$A$2:$A$2201,A222,'Bill lines'!$J$2:$J$2201,"No")=0,"Yes","No")</f>
        <v>Yes</v>
      </c>
    </row>
    <row r="223" customFormat="false" ht="15" hidden="false" customHeight="false" outlineLevel="0" collapsed="false">
      <c r="A223" s="22" t="s">
        <v>1167</v>
      </c>
      <c r="B223" s="23" t="n">
        <v>46090</v>
      </c>
      <c r="C223" s="22" t="s">
        <v>957</v>
      </c>
      <c r="D223" s="21" t="n">
        <v>1003</v>
      </c>
      <c r="E223" s="12" t="n">
        <f aca="false">COUNTIFS('Bill lines'!$A$2:$A$2201,A223)</f>
        <v>5</v>
      </c>
      <c r="F223" s="17" t="n">
        <f aca="false">SUMIFS('Bill lines'!$I$2:$I$2201,'Bill lines'!$A$2:$A$2201,A223)</f>
        <v>9378.89</v>
      </c>
      <c r="G223" s="17" t="n">
        <f aca="false">ROUND(ROUND(F223*100,0)/10,0)/100</f>
        <v>937.89</v>
      </c>
      <c r="H223" s="17" t="n">
        <f aca="false">F223+G223</f>
        <v>10316.78</v>
      </c>
      <c r="I223" s="26" t="n">
        <f aca="false">DATE(YEAR(B223),MONTH(B223),1)</f>
        <v>46082</v>
      </c>
      <c r="J223" s="22" t="str">
        <f aca="false">IF(COUNTIFS('Bill lines'!$A$2:$A$2201,A223,'Bill lines'!$J$2:$J$2201,"No")=0,"Yes","No")</f>
        <v>Yes</v>
      </c>
    </row>
    <row r="224" customFormat="false" ht="15" hidden="false" customHeight="false" outlineLevel="0" collapsed="false">
      <c r="A224" s="22" t="s">
        <v>1168</v>
      </c>
      <c r="B224" s="23" t="n">
        <v>46090</v>
      </c>
      <c r="C224" s="22" t="s">
        <v>959</v>
      </c>
      <c r="D224" s="21" t="n">
        <v>1016</v>
      </c>
      <c r="E224" s="12" t="n">
        <f aca="false">COUNTIFS('Bill lines'!$A$2:$A$2201,A224)</f>
        <v>4</v>
      </c>
      <c r="F224" s="17" t="n">
        <f aca="false">SUMIFS('Bill lines'!$I$2:$I$2201,'Bill lines'!$A$2:$A$2201,A224)</f>
        <v>6226.8</v>
      </c>
      <c r="G224" s="17" t="n">
        <f aca="false">ROUND(ROUND(F224*100,0)/10,0)/100</f>
        <v>622.68</v>
      </c>
      <c r="H224" s="17" t="n">
        <f aca="false">F224+G224</f>
        <v>6849.48</v>
      </c>
      <c r="I224" s="26" t="n">
        <f aca="false">DATE(YEAR(B224),MONTH(B224),1)</f>
        <v>46082</v>
      </c>
      <c r="J224" s="22" t="str">
        <f aca="false">IF(COUNTIFS('Bill lines'!$A$2:$A$2201,A224,'Bill lines'!$J$2:$J$2201,"No")=0,"Yes","No")</f>
        <v>Yes</v>
      </c>
    </row>
    <row r="225" customFormat="false" ht="15" hidden="false" customHeight="false" outlineLevel="0" collapsed="false">
      <c r="A225" s="22" t="s">
        <v>1169</v>
      </c>
      <c r="B225" s="23" t="n">
        <v>46090</v>
      </c>
      <c r="C225" s="22" t="s">
        <v>944</v>
      </c>
      <c r="D225" s="21" t="n">
        <v>1025</v>
      </c>
      <c r="E225" s="12" t="n">
        <f aca="false">COUNTIFS('Bill lines'!$A$2:$A$2201,A225)</f>
        <v>3</v>
      </c>
      <c r="F225" s="17" t="n">
        <f aca="false">SUMIFS('Bill lines'!$I$2:$I$2201,'Bill lines'!$A$2:$A$2201,A225)</f>
        <v>6291.14</v>
      </c>
      <c r="G225" s="17" t="n">
        <f aca="false">ROUND(ROUND(F225*100,0)/10,0)/100</f>
        <v>629.11</v>
      </c>
      <c r="H225" s="17" t="n">
        <f aca="false">F225+G225</f>
        <v>6920.25</v>
      </c>
      <c r="I225" s="26" t="n">
        <f aca="false">DATE(YEAR(B225),MONTH(B225),1)</f>
        <v>46082</v>
      </c>
      <c r="J225" s="22" t="str">
        <f aca="false">IF(COUNTIFS('Bill lines'!$A$2:$A$2201,A225,'Bill lines'!$J$2:$J$2201,"No")=0,"Yes","No")</f>
        <v>No</v>
      </c>
    </row>
    <row r="226" customFormat="false" ht="15" hidden="false" customHeight="false" outlineLevel="0" collapsed="false">
      <c r="A226" s="22" t="s">
        <v>1170</v>
      </c>
      <c r="B226" s="23" t="n">
        <v>46090</v>
      </c>
      <c r="C226" s="22" t="s">
        <v>1021</v>
      </c>
      <c r="D226" s="21" t="n">
        <v>1027</v>
      </c>
      <c r="E226" s="12" t="n">
        <f aca="false">COUNTIFS('Bill lines'!$A$2:$A$2201,A226)</f>
        <v>4</v>
      </c>
      <c r="F226" s="17" t="n">
        <f aca="false">SUMIFS('Bill lines'!$I$2:$I$2201,'Bill lines'!$A$2:$A$2201,A226)</f>
        <v>7470.09</v>
      </c>
      <c r="G226" s="17" t="n">
        <f aca="false">ROUND(ROUND(F226*100,0)/10,0)/100</f>
        <v>747.01</v>
      </c>
      <c r="H226" s="17" t="n">
        <f aca="false">F226+G226</f>
        <v>8217.1</v>
      </c>
      <c r="I226" s="26" t="n">
        <f aca="false">DATE(YEAR(B226),MONTH(B226),1)</f>
        <v>46082</v>
      </c>
      <c r="J226" s="22" t="str">
        <f aca="false">IF(COUNTIFS('Bill lines'!$A$2:$A$2201,A226,'Bill lines'!$J$2:$J$2201,"No")=0,"Yes","No")</f>
        <v>Yes</v>
      </c>
    </row>
    <row r="227" customFormat="false" ht="15" hidden="false" customHeight="false" outlineLevel="0" collapsed="false">
      <c r="A227" s="22" t="s">
        <v>1171</v>
      </c>
      <c r="B227" s="23" t="n">
        <v>46091</v>
      </c>
      <c r="C227" s="22" t="s">
        <v>939</v>
      </c>
      <c r="D227" s="21" t="n">
        <v>1003</v>
      </c>
      <c r="E227" s="12" t="n">
        <f aca="false">COUNTIFS('Bill lines'!$A$2:$A$2201,A227)</f>
        <v>4</v>
      </c>
      <c r="F227" s="17" t="n">
        <f aca="false">SUMIFS('Bill lines'!$I$2:$I$2201,'Bill lines'!$A$2:$A$2201,A227)</f>
        <v>4140.15</v>
      </c>
      <c r="G227" s="17" t="n">
        <f aca="false">ROUND(ROUND(F227*100,0)/10,0)/100</f>
        <v>414.02</v>
      </c>
      <c r="H227" s="17" t="n">
        <f aca="false">F227+G227</f>
        <v>4554.17</v>
      </c>
      <c r="I227" s="26" t="n">
        <f aca="false">DATE(YEAR(B227),MONTH(B227),1)</f>
        <v>46082</v>
      </c>
      <c r="J227" s="22" t="str">
        <f aca="false">IF(COUNTIFS('Bill lines'!$A$2:$A$2201,A227,'Bill lines'!$J$2:$J$2201,"No")=0,"Yes","No")</f>
        <v>Yes</v>
      </c>
    </row>
    <row r="228" customFormat="false" ht="15" hidden="false" customHeight="false" outlineLevel="0" collapsed="false">
      <c r="A228" s="22" t="s">
        <v>1172</v>
      </c>
      <c r="B228" s="23" t="n">
        <v>46091</v>
      </c>
      <c r="C228" s="22" t="s">
        <v>1092</v>
      </c>
      <c r="D228" s="21" t="n">
        <v>1042</v>
      </c>
      <c r="E228" s="12" t="n">
        <f aca="false">COUNTIFS('Bill lines'!$A$2:$A$2201,A228)</f>
        <v>3</v>
      </c>
      <c r="F228" s="17" t="n">
        <f aca="false">SUMIFS('Bill lines'!$I$2:$I$2201,'Bill lines'!$A$2:$A$2201,A228)</f>
        <v>21650.2</v>
      </c>
      <c r="G228" s="17" t="n">
        <f aca="false">ROUND(ROUND(F228*100,0)/10,0)/100</f>
        <v>2165.02</v>
      </c>
      <c r="H228" s="17" t="n">
        <f aca="false">F228+G228</f>
        <v>23815.22</v>
      </c>
      <c r="I228" s="26" t="n">
        <f aca="false">DATE(YEAR(B228),MONTH(B228),1)</f>
        <v>46082</v>
      </c>
      <c r="J228" s="22" t="str">
        <f aca="false">IF(COUNTIFS('Bill lines'!$A$2:$A$2201,A228,'Bill lines'!$J$2:$J$2201,"No")=0,"Yes","No")</f>
        <v>Yes</v>
      </c>
    </row>
    <row r="229" customFormat="false" ht="15" hidden="false" customHeight="false" outlineLevel="0" collapsed="false">
      <c r="A229" s="22" t="s">
        <v>1173</v>
      </c>
      <c r="B229" s="23" t="n">
        <v>46091</v>
      </c>
      <c r="C229" s="22" t="s">
        <v>939</v>
      </c>
      <c r="D229" s="21" t="n">
        <v>1042</v>
      </c>
      <c r="E229" s="12" t="n">
        <f aca="false">COUNTIFS('Bill lines'!$A$2:$A$2201,A229)</f>
        <v>1</v>
      </c>
      <c r="F229" s="17" t="n">
        <f aca="false">SUMIFS('Bill lines'!$I$2:$I$2201,'Bill lines'!$A$2:$A$2201,A229)</f>
        <v>1196.37</v>
      </c>
      <c r="G229" s="17" t="n">
        <f aca="false">ROUND(ROUND(F229*100,0)/10,0)/100</f>
        <v>119.64</v>
      </c>
      <c r="H229" s="17" t="n">
        <f aca="false">F229+G229</f>
        <v>1316.01</v>
      </c>
      <c r="I229" s="26" t="n">
        <f aca="false">DATE(YEAR(B229),MONTH(B229),1)</f>
        <v>46082</v>
      </c>
      <c r="J229" s="22" t="str">
        <f aca="false">IF(COUNTIFS('Bill lines'!$A$2:$A$2201,A229,'Bill lines'!$J$2:$J$2201,"No")=0,"Yes","No")</f>
        <v>No</v>
      </c>
    </row>
    <row r="230" customFormat="false" ht="15" hidden="false" customHeight="false" outlineLevel="0" collapsed="false">
      <c r="A230" s="22" t="s">
        <v>1174</v>
      </c>
      <c r="B230" s="23" t="n">
        <v>46091</v>
      </c>
      <c r="C230" s="22" t="s">
        <v>957</v>
      </c>
      <c r="D230" s="21" t="n">
        <v>1046</v>
      </c>
      <c r="E230" s="12" t="n">
        <f aca="false">COUNTIFS('Bill lines'!$A$2:$A$2201,A230)</f>
        <v>3</v>
      </c>
      <c r="F230" s="17" t="n">
        <f aca="false">SUMIFS('Bill lines'!$I$2:$I$2201,'Bill lines'!$A$2:$A$2201,A230)</f>
        <v>6120.69</v>
      </c>
      <c r="G230" s="17" t="n">
        <f aca="false">ROUND(ROUND(F230*100,0)/10,0)/100</f>
        <v>612.07</v>
      </c>
      <c r="H230" s="17" t="n">
        <f aca="false">F230+G230</f>
        <v>6732.76</v>
      </c>
      <c r="I230" s="26" t="n">
        <f aca="false">DATE(YEAR(B230),MONTH(B230),1)</f>
        <v>46082</v>
      </c>
      <c r="J230" s="22" t="str">
        <f aca="false">IF(COUNTIFS('Bill lines'!$A$2:$A$2201,A230,'Bill lines'!$J$2:$J$2201,"No")=0,"Yes","No")</f>
        <v>Yes</v>
      </c>
    </row>
    <row r="231" customFormat="false" ht="15" hidden="false" customHeight="false" outlineLevel="0" collapsed="false">
      <c r="A231" s="22" t="s">
        <v>1175</v>
      </c>
      <c r="B231" s="23" t="n">
        <v>46091</v>
      </c>
      <c r="C231" s="22" t="s">
        <v>939</v>
      </c>
      <c r="D231" s="21" t="n">
        <v>1049</v>
      </c>
      <c r="E231" s="12" t="n">
        <f aca="false">COUNTIFS('Bill lines'!$A$2:$A$2201,A231)</f>
        <v>2</v>
      </c>
      <c r="F231" s="17" t="n">
        <f aca="false">SUMIFS('Bill lines'!$I$2:$I$2201,'Bill lines'!$A$2:$A$2201,A231)</f>
        <v>2309.78</v>
      </c>
      <c r="G231" s="17" t="n">
        <f aca="false">ROUND(ROUND(F231*100,0)/10,0)/100</f>
        <v>230.98</v>
      </c>
      <c r="H231" s="17" t="n">
        <f aca="false">F231+G231</f>
        <v>2540.76</v>
      </c>
      <c r="I231" s="26" t="n">
        <f aca="false">DATE(YEAR(B231),MONTH(B231),1)</f>
        <v>46082</v>
      </c>
      <c r="J231" s="22" t="str">
        <f aca="false">IF(COUNTIFS('Bill lines'!$A$2:$A$2201,A231,'Bill lines'!$J$2:$J$2201,"No")=0,"Yes","No")</f>
        <v>No</v>
      </c>
    </row>
    <row r="232" customFormat="false" ht="15" hidden="false" customHeight="false" outlineLevel="0" collapsed="false">
      <c r="A232" s="22" t="s">
        <v>1176</v>
      </c>
      <c r="B232" s="23" t="n">
        <v>46092</v>
      </c>
      <c r="C232" s="22" t="s">
        <v>944</v>
      </c>
      <c r="D232" s="21" t="n">
        <v>1003</v>
      </c>
      <c r="E232" s="12" t="n">
        <f aca="false">COUNTIFS('Bill lines'!$A$2:$A$2201,A232)</f>
        <v>3</v>
      </c>
      <c r="F232" s="17" t="n">
        <f aca="false">SUMIFS('Bill lines'!$I$2:$I$2201,'Bill lines'!$A$2:$A$2201,A232)</f>
        <v>4932.3</v>
      </c>
      <c r="G232" s="17" t="n">
        <f aca="false">ROUND(ROUND(F232*100,0)/10,0)/100</f>
        <v>493.23</v>
      </c>
      <c r="H232" s="17" t="n">
        <f aca="false">F232+G232</f>
        <v>5425.53</v>
      </c>
      <c r="I232" s="26" t="n">
        <f aca="false">DATE(YEAR(B232),MONTH(B232),1)</f>
        <v>46082</v>
      </c>
      <c r="J232" s="22" t="str">
        <f aca="false">IF(COUNTIFS('Bill lines'!$A$2:$A$2201,A232,'Bill lines'!$J$2:$J$2201,"No")=0,"Yes","No")</f>
        <v>Yes</v>
      </c>
    </row>
    <row r="233" customFormat="false" ht="15" hidden="false" customHeight="false" outlineLevel="0" collapsed="false">
      <c r="A233" s="22" t="s">
        <v>1177</v>
      </c>
      <c r="B233" s="23" t="n">
        <v>46092</v>
      </c>
      <c r="C233" s="22" t="s">
        <v>989</v>
      </c>
      <c r="D233" s="21" t="n">
        <v>1031</v>
      </c>
      <c r="E233" s="12" t="n">
        <f aca="false">COUNTIFS('Bill lines'!$A$2:$A$2201,A233)</f>
        <v>1</v>
      </c>
      <c r="F233" s="17" t="n">
        <f aca="false">SUMIFS('Bill lines'!$I$2:$I$2201,'Bill lines'!$A$2:$A$2201,A233)</f>
        <v>3801.36</v>
      </c>
      <c r="G233" s="17" t="n">
        <f aca="false">ROUND(ROUND(F233*100,0)/10,0)/100</f>
        <v>380.14</v>
      </c>
      <c r="H233" s="17" t="n">
        <f aca="false">F233+G233</f>
        <v>4181.5</v>
      </c>
      <c r="I233" s="26" t="n">
        <f aca="false">DATE(YEAR(B233),MONTH(B233),1)</f>
        <v>46082</v>
      </c>
      <c r="J233" s="22" t="str">
        <f aca="false">IF(COUNTIFS('Bill lines'!$A$2:$A$2201,A233,'Bill lines'!$J$2:$J$2201,"No")=0,"Yes","No")</f>
        <v>No</v>
      </c>
    </row>
    <row r="234" customFormat="false" ht="15" hidden="false" customHeight="false" outlineLevel="0" collapsed="false">
      <c r="A234" s="22" t="s">
        <v>1178</v>
      </c>
      <c r="B234" s="23" t="n">
        <v>46092</v>
      </c>
      <c r="C234" s="22" t="s">
        <v>964</v>
      </c>
      <c r="D234" s="21" t="n">
        <v>1032</v>
      </c>
      <c r="E234" s="12" t="n">
        <f aca="false">COUNTIFS('Bill lines'!$A$2:$A$2201,A234)</f>
        <v>4</v>
      </c>
      <c r="F234" s="17" t="n">
        <f aca="false">SUMIFS('Bill lines'!$I$2:$I$2201,'Bill lines'!$A$2:$A$2201,A234)</f>
        <v>6433.6</v>
      </c>
      <c r="G234" s="17" t="n">
        <f aca="false">ROUND(ROUND(F234*100,0)/10,0)/100</f>
        <v>643.36</v>
      </c>
      <c r="H234" s="17" t="n">
        <f aca="false">F234+G234</f>
        <v>7076.96</v>
      </c>
      <c r="I234" s="26" t="n">
        <f aca="false">DATE(YEAR(B234),MONTH(B234),1)</f>
        <v>46082</v>
      </c>
      <c r="J234" s="22" t="str">
        <f aca="false">IF(COUNTIFS('Bill lines'!$A$2:$A$2201,A234,'Bill lines'!$J$2:$J$2201,"No")=0,"Yes","No")</f>
        <v>No</v>
      </c>
    </row>
    <row r="235" customFormat="false" ht="15" hidden="false" customHeight="false" outlineLevel="0" collapsed="false">
      <c r="A235" s="22" t="s">
        <v>1179</v>
      </c>
      <c r="B235" s="23" t="n">
        <v>46092</v>
      </c>
      <c r="C235" s="22" t="s">
        <v>964</v>
      </c>
      <c r="D235" s="21" t="n">
        <v>1043</v>
      </c>
      <c r="E235" s="12" t="n">
        <f aca="false">COUNTIFS('Bill lines'!$A$2:$A$2201,A235)</f>
        <v>2</v>
      </c>
      <c r="F235" s="17" t="n">
        <f aca="false">SUMIFS('Bill lines'!$I$2:$I$2201,'Bill lines'!$A$2:$A$2201,A235)</f>
        <v>3192.46</v>
      </c>
      <c r="G235" s="17" t="n">
        <f aca="false">ROUND(ROUND(F235*100,0)/10,0)/100</f>
        <v>319.25</v>
      </c>
      <c r="H235" s="17" t="n">
        <f aca="false">F235+G235</f>
        <v>3511.71</v>
      </c>
      <c r="I235" s="26" t="n">
        <f aca="false">DATE(YEAR(B235),MONTH(B235),1)</f>
        <v>46082</v>
      </c>
      <c r="J235" s="22" t="str">
        <f aca="false">IF(COUNTIFS('Bill lines'!$A$2:$A$2201,A235,'Bill lines'!$J$2:$J$2201,"No")=0,"Yes","No")</f>
        <v>Yes</v>
      </c>
    </row>
    <row r="236" customFormat="false" ht="15" hidden="false" customHeight="false" outlineLevel="0" collapsed="false">
      <c r="A236" s="22" t="s">
        <v>1180</v>
      </c>
      <c r="B236" s="23" t="n">
        <v>46093</v>
      </c>
      <c r="C236" s="22" t="s">
        <v>949</v>
      </c>
      <c r="D236" s="21" t="n">
        <v>1015</v>
      </c>
      <c r="E236" s="12" t="n">
        <f aca="false">COUNTIFS('Bill lines'!$A$2:$A$2201,A236)</f>
        <v>3</v>
      </c>
      <c r="F236" s="17" t="n">
        <f aca="false">SUMIFS('Bill lines'!$I$2:$I$2201,'Bill lines'!$A$2:$A$2201,A236)</f>
        <v>4236.27</v>
      </c>
      <c r="G236" s="17" t="n">
        <f aca="false">ROUND(ROUND(F236*100,0)/10,0)/100</f>
        <v>423.63</v>
      </c>
      <c r="H236" s="17" t="n">
        <f aca="false">F236+G236</f>
        <v>4659.9</v>
      </c>
      <c r="I236" s="26" t="n">
        <f aca="false">DATE(YEAR(B236),MONTH(B236),1)</f>
        <v>46082</v>
      </c>
      <c r="J236" s="22" t="str">
        <f aca="false">IF(COUNTIFS('Bill lines'!$A$2:$A$2201,A236,'Bill lines'!$J$2:$J$2201,"No")=0,"Yes","No")</f>
        <v>No</v>
      </c>
    </row>
    <row r="237" customFormat="false" ht="15" hidden="false" customHeight="false" outlineLevel="0" collapsed="false">
      <c r="A237" s="22" t="s">
        <v>1181</v>
      </c>
      <c r="B237" s="23" t="n">
        <v>46093</v>
      </c>
      <c r="C237" s="22" t="s">
        <v>931</v>
      </c>
      <c r="D237" s="21" t="n">
        <v>1032</v>
      </c>
      <c r="E237" s="12" t="n">
        <f aca="false">COUNTIFS('Bill lines'!$A$2:$A$2201,A237)</f>
        <v>3</v>
      </c>
      <c r="F237" s="17" t="n">
        <f aca="false">SUMIFS('Bill lines'!$I$2:$I$2201,'Bill lines'!$A$2:$A$2201,A237)</f>
        <v>3360.86</v>
      </c>
      <c r="G237" s="17" t="n">
        <f aca="false">ROUND(ROUND(F237*100,0)/10,0)/100</f>
        <v>336.09</v>
      </c>
      <c r="H237" s="17" t="n">
        <f aca="false">F237+G237</f>
        <v>3696.95</v>
      </c>
      <c r="I237" s="26" t="n">
        <f aca="false">DATE(YEAR(B237),MONTH(B237),1)</f>
        <v>46082</v>
      </c>
      <c r="J237" s="22" t="str">
        <f aca="false">IF(COUNTIFS('Bill lines'!$A$2:$A$2201,A237,'Bill lines'!$J$2:$J$2201,"No")=0,"Yes","No")</f>
        <v>Yes</v>
      </c>
    </row>
    <row r="238" customFormat="false" ht="15" hidden="false" customHeight="false" outlineLevel="0" collapsed="false">
      <c r="A238" s="22" t="s">
        <v>1182</v>
      </c>
      <c r="B238" s="23" t="n">
        <v>46093</v>
      </c>
      <c r="C238" s="22" t="s">
        <v>939</v>
      </c>
      <c r="D238" s="21" t="n">
        <v>1042</v>
      </c>
      <c r="E238" s="12" t="n">
        <f aca="false">COUNTIFS('Bill lines'!$A$2:$A$2201,A238)</f>
        <v>4</v>
      </c>
      <c r="F238" s="17" t="n">
        <f aca="false">SUMIFS('Bill lines'!$I$2:$I$2201,'Bill lines'!$A$2:$A$2201,A238)</f>
        <v>7443.57</v>
      </c>
      <c r="G238" s="17" t="n">
        <f aca="false">ROUND(ROUND(F238*100,0)/10,0)/100</f>
        <v>744.36</v>
      </c>
      <c r="H238" s="17" t="n">
        <f aca="false">F238+G238</f>
        <v>8187.93</v>
      </c>
      <c r="I238" s="26" t="n">
        <f aca="false">DATE(YEAR(B238),MONTH(B238),1)</f>
        <v>46082</v>
      </c>
      <c r="J238" s="22" t="str">
        <f aca="false">IF(COUNTIFS('Bill lines'!$A$2:$A$2201,A238,'Bill lines'!$J$2:$J$2201,"No")=0,"Yes","No")</f>
        <v>Yes</v>
      </c>
    </row>
    <row r="239" customFormat="false" ht="15" hidden="false" customHeight="false" outlineLevel="0" collapsed="false">
      <c r="A239" s="22" t="s">
        <v>1183</v>
      </c>
      <c r="B239" s="23" t="n">
        <v>46094</v>
      </c>
      <c r="C239" s="22" t="s">
        <v>957</v>
      </c>
      <c r="D239" s="21" t="n">
        <v>1035</v>
      </c>
      <c r="E239" s="12" t="n">
        <f aca="false">COUNTIFS('Bill lines'!$A$2:$A$2201,A239)</f>
        <v>3</v>
      </c>
      <c r="F239" s="17" t="n">
        <f aca="false">SUMIFS('Bill lines'!$I$2:$I$2201,'Bill lines'!$A$2:$A$2201,A239)</f>
        <v>3340.8</v>
      </c>
      <c r="G239" s="17" t="n">
        <f aca="false">ROUND(ROUND(F239*100,0)/10,0)/100</f>
        <v>334.08</v>
      </c>
      <c r="H239" s="17" t="n">
        <f aca="false">F239+G239</f>
        <v>3674.88</v>
      </c>
      <c r="I239" s="26" t="n">
        <f aca="false">DATE(YEAR(B239),MONTH(B239),1)</f>
        <v>46082</v>
      </c>
      <c r="J239" s="22" t="str">
        <f aca="false">IF(COUNTIFS('Bill lines'!$A$2:$A$2201,A239,'Bill lines'!$J$2:$J$2201,"No")=0,"Yes","No")</f>
        <v>Yes</v>
      </c>
    </row>
    <row r="240" customFormat="false" ht="15" hidden="false" customHeight="false" outlineLevel="0" collapsed="false">
      <c r="A240" s="22" t="s">
        <v>1184</v>
      </c>
      <c r="B240" s="23" t="n">
        <v>46094</v>
      </c>
      <c r="C240" s="22" t="s">
        <v>929</v>
      </c>
      <c r="D240" s="21" t="n">
        <v>1049</v>
      </c>
      <c r="E240" s="12" t="n">
        <f aca="false">COUNTIFS('Bill lines'!$A$2:$A$2201,A240)</f>
        <v>4</v>
      </c>
      <c r="F240" s="17" t="n">
        <f aca="false">SUMIFS('Bill lines'!$I$2:$I$2201,'Bill lines'!$A$2:$A$2201,A240)</f>
        <v>6136.59</v>
      </c>
      <c r="G240" s="17" t="n">
        <f aca="false">ROUND(ROUND(F240*100,0)/10,0)/100</f>
        <v>613.66</v>
      </c>
      <c r="H240" s="17" t="n">
        <f aca="false">F240+G240</f>
        <v>6750.25</v>
      </c>
      <c r="I240" s="26" t="n">
        <f aca="false">DATE(YEAR(B240),MONTH(B240),1)</f>
        <v>46082</v>
      </c>
      <c r="J240" s="22" t="str">
        <f aca="false">IF(COUNTIFS('Bill lines'!$A$2:$A$2201,A240,'Bill lines'!$J$2:$J$2201,"No")=0,"Yes","No")</f>
        <v>Yes</v>
      </c>
    </row>
    <row r="241" customFormat="false" ht="15" hidden="false" customHeight="false" outlineLevel="0" collapsed="false">
      <c r="A241" s="22" t="s">
        <v>1185</v>
      </c>
      <c r="B241" s="23" t="n">
        <v>46095</v>
      </c>
      <c r="C241" s="22" t="s">
        <v>946</v>
      </c>
      <c r="D241" s="21" t="n">
        <v>1018</v>
      </c>
      <c r="E241" s="12" t="n">
        <f aca="false">COUNTIFS('Bill lines'!$A$2:$A$2201,A241)</f>
        <v>2</v>
      </c>
      <c r="F241" s="17" t="n">
        <f aca="false">SUMIFS('Bill lines'!$I$2:$I$2201,'Bill lines'!$A$2:$A$2201,A241)</f>
        <v>10378.97</v>
      </c>
      <c r="G241" s="17" t="n">
        <f aca="false">ROUND(ROUND(F241*100,0)/10,0)/100</f>
        <v>1037.9</v>
      </c>
      <c r="H241" s="17" t="n">
        <f aca="false">F241+G241</f>
        <v>11416.87</v>
      </c>
      <c r="I241" s="26" t="n">
        <f aca="false">DATE(YEAR(B241),MONTH(B241),1)</f>
        <v>46082</v>
      </c>
      <c r="J241" s="22" t="str">
        <f aca="false">IF(COUNTIFS('Bill lines'!$A$2:$A$2201,A241,'Bill lines'!$J$2:$J$2201,"No")=0,"Yes","No")</f>
        <v>Yes</v>
      </c>
    </row>
    <row r="242" customFormat="false" ht="15" hidden="false" customHeight="false" outlineLevel="0" collapsed="false">
      <c r="A242" s="22" t="s">
        <v>1186</v>
      </c>
      <c r="B242" s="23" t="n">
        <v>46095</v>
      </c>
      <c r="C242" s="22" t="s">
        <v>931</v>
      </c>
      <c r="D242" s="21" t="n">
        <v>1024</v>
      </c>
      <c r="E242" s="12" t="n">
        <f aca="false">COUNTIFS('Bill lines'!$A$2:$A$2201,A242)</f>
        <v>2</v>
      </c>
      <c r="F242" s="17" t="n">
        <f aca="false">SUMIFS('Bill lines'!$I$2:$I$2201,'Bill lines'!$A$2:$A$2201,A242)</f>
        <v>2410.86</v>
      </c>
      <c r="G242" s="17" t="n">
        <f aca="false">ROUND(ROUND(F242*100,0)/10,0)/100</f>
        <v>241.09</v>
      </c>
      <c r="H242" s="17" t="n">
        <f aca="false">F242+G242</f>
        <v>2651.95</v>
      </c>
      <c r="I242" s="26" t="n">
        <f aca="false">DATE(YEAR(B242),MONTH(B242),1)</f>
        <v>46082</v>
      </c>
      <c r="J242" s="22" t="str">
        <f aca="false">IF(COUNTIFS('Bill lines'!$A$2:$A$2201,A242,'Bill lines'!$J$2:$J$2201,"No")=0,"Yes","No")</f>
        <v>Yes</v>
      </c>
    </row>
    <row r="243" customFormat="false" ht="15" hidden="false" customHeight="false" outlineLevel="0" collapsed="false">
      <c r="A243" s="22" t="s">
        <v>1187</v>
      </c>
      <c r="B243" s="23" t="n">
        <v>46095</v>
      </c>
      <c r="C243" s="22" t="s">
        <v>964</v>
      </c>
      <c r="D243" s="21" t="n">
        <v>1036</v>
      </c>
      <c r="E243" s="12" t="n">
        <f aca="false">COUNTIFS('Bill lines'!$A$2:$A$2201,A243)</f>
        <v>5</v>
      </c>
      <c r="F243" s="17" t="n">
        <f aca="false">SUMIFS('Bill lines'!$I$2:$I$2201,'Bill lines'!$A$2:$A$2201,A243)</f>
        <v>9901.08</v>
      </c>
      <c r="G243" s="17" t="n">
        <f aca="false">ROUND(ROUND(F243*100,0)/10,0)/100</f>
        <v>990.11</v>
      </c>
      <c r="H243" s="17" t="n">
        <f aca="false">F243+G243</f>
        <v>10891.19</v>
      </c>
      <c r="I243" s="26" t="n">
        <f aca="false">DATE(YEAR(B243),MONTH(B243),1)</f>
        <v>46082</v>
      </c>
      <c r="J243" s="22" t="str">
        <f aca="false">IF(COUNTIFS('Bill lines'!$A$2:$A$2201,A243,'Bill lines'!$J$2:$J$2201,"No")=0,"Yes","No")</f>
        <v>Yes</v>
      </c>
    </row>
    <row r="244" customFormat="false" ht="15" hidden="false" customHeight="false" outlineLevel="0" collapsed="false">
      <c r="A244" s="22" t="s">
        <v>1188</v>
      </c>
      <c r="B244" s="23" t="n">
        <v>46095</v>
      </c>
      <c r="C244" s="22" t="s">
        <v>935</v>
      </c>
      <c r="D244" s="21" t="n">
        <v>1046</v>
      </c>
      <c r="E244" s="12" t="n">
        <f aca="false">COUNTIFS('Bill lines'!$A$2:$A$2201,A244)</f>
        <v>2</v>
      </c>
      <c r="F244" s="17" t="n">
        <f aca="false">SUMIFS('Bill lines'!$I$2:$I$2201,'Bill lines'!$A$2:$A$2201,A244)</f>
        <v>3386.76</v>
      </c>
      <c r="G244" s="17" t="n">
        <f aca="false">ROUND(ROUND(F244*100,0)/10,0)/100</f>
        <v>338.68</v>
      </c>
      <c r="H244" s="17" t="n">
        <f aca="false">F244+G244</f>
        <v>3725.44</v>
      </c>
      <c r="I244" s="26" t="n">
        <f aca="false">DATE(YEAR(B244),MONTH(B244),1)</f>
        <v>46082</v>
      </c>
      <c r="J244" s="22" t="str">
        <f aca="false">IF(COUNTIFS('Bill lines'!$A$2:$A$2201,A244,'Bill lines'!$J$2:$J$2201,"No")=0,"Yes","No")</f>
        <v>Yes</v>
      </c>
    </row>
    <row r="245" customFormat="false" ht="15" hidden="false" customHeight="false" outlineLevel="0" collapsed="false">
      <c r="A245" s="22" t="s">
        <v>1189</v>
      </c>
      <c r="B245" s="23" t="n">
        <v>46095</v>
      </c>
      <c r="C245" s="22" t="s">
        <v>1092</v>
      </c>
      <c r="D245" s="21" t="n">
        <v>1047</v>
      </c>
      <c r="E245" s="12" t="n">
        <f aca="false">COUNTIFS('Bill lines'!$A$2:$A$2201,A245)</f>
        <v>4</v>
      </c>
      <c r="F245" s="17" t="n">
        <f aca="false">SUMIFS('Bill lines'!$I$2:$I$2201,'Bill lines'!$A$2:$A$2201,A245)</f>
        <v>31379.24</v>
      </c>
      <c r="G245" s="17" t="n">
        <f aca="false">ROUND(ROUND(F245*100,0)/10,0)/100</f>
        <v>3137.92</v>
      </c>
      <c r="H245" s="17" t="n">
        <f aca="false">F245+G245</f>
        <v>34517.16</v>
      </c>
      <c r="I245" s="26" t="n">
        <f aca="false">DATE(YEAR(B245),MONTH(B245),1)</f>
        <v>46082</v>
      </c>
      <c r="J245" s="22" t="str">
        <f aca="false">IF(COUNTIFS('Bill lines'!$A$2:$A$2201,A245,'Bill lines'!$J$2:$J$2201,"No")=0,"Yes","No")</f>
        <v>No</v>
      </c>
    </row>
    <row r="246" customFormat="false" ht="15" hidden="false" customHeight="false" outlineLevel="0" collapsed="false">
      <c r="A246" s="22" t="s">
        <v>1190</v>
      </c>
      <c r="B246" s="23" t="n">
        <v>46095</v>
      </c>
      <c r="C246" s="22" t="s">
        <v>944</v>
      </c>
      <c r="D246" s="21" t="n">
        <v>1047</v>
      </c>
      <c r="E246" s="12" t="n">
        <f aca="false">COUNTIFS('Bill lines'!$A$2:$A$2201,A246)</f>
        <v>5</v>
      </c>
      <c r="F246" s="17" t="n">
        <f aca="false">SUMIFS('Bill lines'!$I$2:$I$2201,'Bill lines'!$A$2:$A$2201,A246)</f>
        <v>11026.48</v>
      </c>
      <c r="G246" s="17" t="n">
        <f aca="false">ROUND(ROUND(F246*100,0)/10,0)/100</f>
        <v>1102.65</v>
      </c>
      <c r="H246" s="17" t="n">
        <f aca="false">F246+G246</f>
        <v>12129.13</v>
      </c>
      <c r="I246" s="26" t="n">
        <f aca="false">DATE(YEAR(B246),MONTH(B246),1)</f>
        <v>46082</v>
      </c>
      <c r="J246" s="22" t="str">
        <f aca="false">IF(COUNTIFS('Bill lines'!$A$2:$A$2201,A246,'Bill lines'!$J$2:$J$2201,"No")=0,"Yes","No")</f>
        <v>Yes</v>
      </c>
    </row>
    <row r="247" customFormat="false" ht="15" hidden="false" customHeight="false" outlineLevel="0" collapsed="false">
      <c r="A247" s="22" t="s">
        <v>1191</v>
      </c>
      <c r="B247" s="23" t="n">
        <v>46096</v>
      </c>
      <c r="C247" s="22" t="s">
        <v>949</v>
      </c>
      <c r="D247" s="21" t="n">
        <v>1008</v>
      </c>
      <c r="E247" s="12" t="n">
        <f aca="false">COUNTIFS('Bill lines'!$A$2:$A$2201,A247)</f>
        <v>2</v>
      </c>
      <c r="F247" s="17" t="n">
        <f aca="false">SUMIFS('Bill lines'!$I$2:$I$2201,'Bill lines'!$A$2:$A$2201,A247)</f>
        <v>3953.79</v>
      </c>
      <c r="G247" s="17" t="n">
        <f aca="false">ROUND(ROUND(F247*100,0)/10,0)/100</f>
        <v>395.38</v>
      </c>
      <c r="H247" s="17" t="n">
        <f aca="false">F247+G247</f>
        <v>4349.17</v>
      </c>
      <c r="I247" s="26" t="n">
        <f aca="false">DATE(YEAR(B247),MONTH(B247),1)</f>
        <v>46082</v>
      </c>
      <c r="J247" s="22" t="str">
        <f aca="false">IF(COUNTIFS('Bill lines'!$A$2:$A$2201,A247,'Bill lines'!$J$2:$J$2201,"No")=0,"Yes","No")</f>
        <v>Yes</v>
      </c>
    </row>
    <row r="248" customFormat="false" ht="15" hidden="false" customHeight="false" outlineLevel="0" collapsed="false">
      <c r="A248" s="22" t="s">
        <v>1192</v>
      </c>
      <c r="B248" s="23" t="n">
        <v>46097</v>
      </c>
      <c r="C248" s="22" t="s">
        <v>935</v>
      </c>
      <c r="D248" s="21" t="n">
        <v>1036</v>
      </c>
      <c r="E248" s="12" t="n">
        <f aca="false">COUNTIFS('Bill lines'!$A$2:$A$2201,A248)</f>
        <v>3</v>
      </c>
      <c r="F248" s="17" t="n">
        <f aca="false">SUMIFS('Bill lines'!$I$2:$I$2201,'Bill lines'!$A$2:$A$2201,A248)</f>
        <v>3980.84</v>
      </c>
      <c r="G248" s="17" t="n">
        <f aca="false">ROUND(ROUND(F248*100,0)/10,0)/100</f>
        <v>398.08</v>
      </c>
      <c r="H248" s="17" t="n">
        <f aca="false">F248+G248</f>
        <v>4378.92</v>
      </c>
      <c r="I248" s="26" t="n">
        <f aca="false">DATE(YEAR(B248),MONTH(B248),1)</f>
        <v>46082</v>
      </c>
      <c r="J248" s="22" t="str">
        <f aca="false">IF(COUNTIFS('Bill lines'!$A$2:$A$2201,A248,'Bill lines'!$J$2:$J$2201,"No")=0,"Yes","No")</f>
        <v>Yes</v>
      </c>
    </row>
    <row r="249" customFormat="false" ht="15" hidden="false" customHeight="false" outlineLevel="0" collapsed="false">
      <c r="A249" s="22" t="s">
        <v>1193</v>
      </c>
      <c r="B249" s="23" t="n">
        <v>46098</v>
      </c>
      <c r="C249" s="22" t="s">
        <v>964</v>
      </c>
      <c r="D249" s="21" t="n">
        <v>1023</v>
      </c>
      <c r="E249" s="12" t="n">
        <f aca="false">COUNTIFS('Bill lines'!$A$2:$A$2201,A249)</f>
        <v>5</v>
      </c>
      <c r="F249" s="17" t="n">
        <f aca="false">SUMIFS('Bill lines'!$I$2:$I$2201,'Bill lines'!$A$2:$A$2201,A249)</f>
        <v>8145.5</v>
      </c>
      <c r="G249" s="17" t="n">
        <f aca="false">ROUND(ROUND(F249*100,0)/10,0)/100</f>
        <v>814.55</v>
      </c>
      <c r="H249" s="17" t="n">
        <f aca="false">F249+G249</f>
        <v>8960.05</v>
      </c>
      <c r="I249" s="26" t="n">
        <f aca="false">DATE(YEAR(B249),MONTH(B249),1)</f>
        <v>46082</v>
      </c>
      <c r="J249" s="22" t="str">
        <f aca="false">IF(COUNTIFS('Bill lines'!$A$2:$A$2201,A249,'Bill lines'!$J$2:$J$2201,"No")=0,"Yes","No")</f>
        <v>Yes</v>
      </c>
    </row>
    <row r="250" customFormat="false" ht="15" hidden="false" customHeight="false" outlineLevel="0" collapsed="false">
      <c r="A250" s="22" t="s">
        <v>1194</v>
      </c>
      <c r="B250" s="23" t="n">
        <v>46098</v>
      </c>
      <c r="C250" s="22" t="s">
        <v>939</v>
      </c>
      <c r="D250" s="21" t="n">
        <v>1028</v>
      </c>
      <c r="E250" s="12" t="n">
        <f aca="false">COUNTIFS('Bill lines'!$A$2:$A$2201,A250)</f>
        <v>4</v>
      </c>
      <c r="F250" s="17" t="n">
        <f aca="false">SUMIFS('Bill lines'!$I$2:$I$2201,'Bill lines'!$A$2:$A$2201,A250)</f>
        <v>6736.03</v>
      </c>
      <c r="G250" s="17" t="n">
        <f aca="false">ROUND(ROUND(F250*100,0)/10,0)/100</f>
        <v>673.6</v>
      </c>
      <c r="H250" s="17" t="n">
        <f aca="false">F250+G250</f>
        <v>7409.63</v>
      </c>
      <c r="I250" s="26" t="n">
        <f aca="false">DATE(YEAR(B250),MONTH(B250),1)</f>
        <v>46082</v>
      </c>
      <c r="J250" s="22" t="str">
        <f aca="false">IF(COUNTIFS('Bill lines'!$A$2:$A$2201,A250,'Bill lines'!$J$2:$J$2201,"No")=0,"Yes","No")</f>
        <v>No</v>
      </c>
    </row>
    <row r="251" customFormat="false" ht="15" hidden="false" customHeight="false" outlineLevel="0" collapsed="false">
      <c r="A251" s="22" t="s">
        <v>1195</v>
      </c>
      <c r="B251" s="23" t="n">
        <v>46098</v>
      </c>
      <c r="C251" s="22" t="s">
        <v>935</v>
      </c>
      <c r="D251" s="21" t="n">
        <v>1034</v>
      </c>
      <c r="E251" s="12" t="n">
        <f aca="false">COUNTIFS('Bill lines'!$A$2:$A$2201,A251)</f>
        <v>2</v>
      </c>
      <c r="F251" s="17" t="n">
        <f aca="false">SUMIFS('Bill lines'!$I$2:$I$2201,'Bill lines'!$A$2:$A$2201,A251)</f>
        <v>2110.96</v>
      </c>
      <c r="G251" s="17" t="n">
        <f aca="false">ROUND(ROUND(F251*100,0)/10,0)/100</f>
        <v>211.1</v>
      </c>
      <c r="H251" s="17" t="n">
        <f aca="false">F251+G251</f>
        <v>2322.06</v>
      </c>
      <c r="I251" s="26" t="n">
        <f aca="false">DATE(YEAR(B251),MONTH(B251),1)</f>
        <v>46082</v>
      </c>
      <c r="J251" s="22" t="str">
        <f aca="false">IF(COUNTIFS('Bill lines'!$A$2:$A$2201,A251,'Bill lines'!$J$2:$J$2201,"No")=0,"Yes","No")</f>
        <v>Yes</v>
      </c>
    </row>
    <row r="252" customFormat="false" ht="15" hidden="false" customHeight="false" outlineLevel="0" collapsed="false">
      <c r="A252" s="22" t="s">
        <v>1196</v>
      </c>
      <c r="B252" s="23" t="n">
        <v>46098</v>
      </c>
      <c r="C252" s="22" t="s">
        <v>939</v>
      </c>
      <c r="D252" s="21" t="n">
        <v>1045</v>
      </c>
      <c r="E252" s="12" t="n">
        <f aca="false">COUNTIFS('Bill lines'!$A$2:$A$2201,A252)</f>
        <v>2</v>
      </c>
      <c r="F252" s="17" t="n">
        <f aca="false">SUMIFS('Bill lines'!$I$2:$I$2201,'Bill lines'!$A$2:$A$2201,A252)</f>
        <v>3511.77</v>
      </c>
      <c r="G252" s="17" t="n">
        <f aca="false">ROUND(ROUND(F252*100,0)/10,0)/100</f>
        <v>351.18</v>
      </c>
      <c r="H252" s="17" t="n">
        <f aca="false">F252+G252</f>
        <v>3862.95</v>
      </c>
      <c r="I252" s="26" t="n">
        <f aca="false">DATE(YEAR(B252),MONTH(B252),1)</f>
        <v>46082</v>
      </c>
      <c r="J252" s="22" t="str">
        <f aca="false">IF(COUNTIFS('Bill lines'!$A$2:$A$2201,A252,'Bill lines'!$J$2:$J$2201,"No")=0,"Yes","No")</f>
        <v>Yes</v>
      </c>
    </row>
    <row r="253" customFormat="false" ht="15" hidden="false" customHeight="false" outlineLevel="0" collapsed="false">
      <c r="A253" s="22" t="s">
        <v>1197</v>
      </c>
      <c r="B253" s="23" t="n">
        <v>46099</v>
      </c>
      <c r="C253" s="22" t="s">
        <v>935</v>
      </c>
      <c r="D253" s="21" t="n">
        <v>1045</v>
      </c>
      <c r="E253" s="12" t="n">
        <f aca="false">COUNTIFS('Bill lines'!$A$2:$A$2201,A253)</f>
        <v>2</v>
      </c>
      <c r="F253" s="17" t="n">
        <f aca="false">SUMIFS('Bill lines'!$I$2:$I$2201,'Bill lines'!$A$2:$A$2201,A253)</f>
        <v>3512.16</v>
      </c>
      <c r="G253" s="17" t="n">
        <f aca="false">ROUND(ROUND(F253*100,0)/10,0)/100</f>
        <v>351.22</v>
      </c>
      <c r="H253" s="17" t="n">
        <f aca="false">F253+G253</f>
        <v>3863.38</v>
      </c>
      <c r="I253" s="26" t="n">
        <f aca="false">DATE(YEAR(B253),MONTH(B253),1)</f>
        <v>46082</v>
      </c>
      <c r="J253" s="22" t="str">
        <f aca="false">IF(COUNTIFS('Bill lines'!$A$2:$A$2201,A253,'Bill lines'!$J$2:$J$2201,"No")=0,"Yes","No")</f>
        <v>Yes</v>
      </c>
    </row>
    <row r="254" customFormat="false" ht="15" hidden="false" customHeight="false" outlineLevel="0" collapsed="false">
      <c r="A254" s="22" t="s">
        <v>1198</v>
      </c>
      <c r="B254" s="23" t="n">
        <v>46099</v>
      </c>
      <c r="C254" s="22" t="s">
        <v>957</v>
      </c>
      <c r="D254" s="21" t="n">
        <v>1050</v>
      </c>
      <c r="E254" s="12" t="n">
        <f aca="false">COUNTIFS('Bill lines'!$A$2:$A$2201,A254)</f>
        <v>5</v>
      </c>
      <c r="F254" s="17" t="n">
        <f aca="false">SUMIFS('Bill lines'!$I$2:$I$2201,'Bill lines'!$A$2:$A$2201,A254)</f>
        <v>8595.92</v>
      </c>
      <c r="G254" s="17" t="n">
        <f aca="false">ROUND(ROUND(F254*100,0)/10,0)/100</f>
        <v>859.59</v>
      </c>
      <c r="H254" s="17" t="n">
        <f aca="false">F254+G254</f>
        <v>9455.51</v>
      </c>
      <c r="I254" s="26" t="n">
        <f aca="false">DATE(YEAR(B254),MONTH(B254),1)</f>
        <v>46082</v>
      </c>
      <c r="J254" s="22" t="str">
        <f aca="false">IF(COUNTIFS('Bill lines'!$A$2:$A$2201,A254,'Bill lines'!$J$2:$J$2201,"No")=0,"Yes","No")</f>
        <v>Yes</v>
      </c>
    </row>
    <row r="255" customFormat="false" ht="15" hidden="false" customHeight="false" outlineLevel="0" collapsed="false">
      <c r="A255" s="22" t="s">
        <v>1199</v>
      </c>
      <c r="B255" s="23" t="n">
        <v>46100</v>
      </c>
      <c r="C255" s="22" t="s">
        <v>957</v>
      </c>
      <c r="D255" s="21" t="n">
        <v>1018</v>
      </c>
      <c r="E255" s="12" t="n">
        <f aca="false">COUNTIFS('Bill lines'!$A$2:$A$2201,A255)</f>
        <v>5</v>
      </c>
      <c r="F255" s="17" t="n">
        <f aca="false">SUMIFS('Bill lines'!$I$2:$I$2201,'Bill lines'!$A$2:$A$2201,A255)</f>
        <v>9272.12</v>
      </c>
      <c r="G255" s="17" t="n">
        <f aca="false">ROUND(ROUND(F255*100,0)/10,0)/100</f>
        <v>927.21</v>
      </c>
      <c r="H255" s="17" t="n">
        <f aca="false">F255+G255</f>
        <v>10199.33</v>
      </c>
      <c r="I255" s="26" t="n">
        <f aca="false">DATE(YEAR(B255),MONTH(B255),1)</f>
        <v>46082</v>
      </c>
      <c r="J255" s="22" t="str">
        <f aca="false">IF(COUNTIFS('Bill lines'!$A$2:$A$2201,A255,'Bill lines'!$J$2:$J$2201,"No")=0,"Yes","No")</f>
        <v>Yes</v>
      </c>
    </row>
    <row r="256" customFormat="false" ht="15" hidden="false" customHeight="false" outlineLevel="0" collapsed="false">
      <c r="A256" s="22" t="s">
        <v>1200</v>
      </c>
      <c r="B256" s="23" t="n">
        <v>46100</v>
      </c>
      <c r="C256" s="22" t="s">
        <v>944</v>
      </c>
      <c r="D256" s="21" t="n">
        <v>1024</v>
      </c>
      <c r="E256" s="12" t="n">
        <f aca="false">COUNTIFS('Bill lines'!$A$2:$A$2201,A256)</f>
        <v>2</v>
      </c>
      <c r="F256" s="17" t="n">
        <f aca="false">SUMIFS('Bill lines'!$I$2:$I$2201,'Bill lines'!$A$2:$A$2201,A256)</f>
        <v>2846.4</v>
      </c>
      <c r="G256" s="17" t="n">
        <f aca="false">ROUND(ROUND(F256*100,0)/10,0)/100</f>
        <v>284.64</v>
      </c>
      <c r="H256" s="17" t="n">
        <f aca="false">F256+G256</f>
        <v>3131.04</v>
      </c>
      <c r="I256" s="26" t="n">
        <f aca="false">DATE(YEAR(B256),MONTH(B256),1)</f>
        <v>46082</v>
      </c>
      <c r="J256" s="22" t="str">
        <f aca="false">IF(COUNTIFS('Bill lines'!$A$2:$A$2201,A256,'Bill lines'!$J$2:$J$2201,"No")=0,"Yes","No")</f>
        <v>Yes</v>
      </c>
    </row>
    <row r="257" customFormat="false" ht="15" hidden="false" customHeight="false" outlineLevel="0" collapsed="false">
      <c r="A257" s="22" t="s">
        <v>1201</v>
      </c>
      <c r="B257" s="23" t="n">
        <v>46100</v>
      </c>
      <c r="C257" s="22" t="s">
        <v>1092</v>
      </c>
      <c r="D257" s="21" t="n">
        <v>1041</v>
      </c>
      <c r="E257" s="12" t="n">
        <f aca="false">COUNTIFS('Bill lines'!$A$2:$A$2201,A257)</f>
        <v>3</v>
      </c>
      <c r="F257" s="17" t="n">
        <f aca="false">SUMIFS('Bill lines'!$I$2:$I$2201,'Bill lines'!$A$2:$A$2201,A257)</f>
        <v>20919.87</v>
      </c>
      <c r="G257" s="17" t="n">
        <f aca="false">ROUND(ROUND(F257*100,0)/10,0)/100</f>
        <v>2091.99</v>
      </c>
      <c r="H257" s="17" t="n">
        <f aca="false">F257+G257</f>
        <v>23011.86</v>
      </c>
      <c r="I257" s="26" t="n">
        <f aca="false">DATE(YEAR(B257),MONTH(B257),1)</f>
        <v>46082</v>
      </c>
      <c r="J257" s="22" t="str">
        <f aca="false">IF(COUNTIFS('Bill lines'!$A$2:$A$2201,A257,'Bill lines'!$J$2:$J$2201,"No")=0,"Yes","No")</f>
        <v>Yes</v>
      </c>
    </row>
    <row r="258" customFormat="false" ht="15" hidden="false" customHeight="false" outlineLevel="0" collapsed="false">
      <c r="A258" s="22" t="s">
        <v>1202</v>
      </c>
      <c r="B258" s="23" t="n">
        <v>46100</v>
      </c>
      <c r="C258" s="22" t="s">
        <v>986</v>
      </c>
      <c r="D258" s="21" t="n">
        <v>1050</v>
      </c>
      <c r="E258" s="12" t="n">
        <f aca="false">COUNTIFS('Bill lines'!$A$2:$A$2201,A258)</f>
        <v>2</v>
      </c>
      <c r="F258" s="17" t="n">
        <f aca="false">SUMIFS('Bill lines'!$I$2:$I$2201,'Bill lines'!$A$2:$A$2201,A258)</f>
        <v>10028.59</v>
      </c>
      <c r="G258" s="17" t="n">
        <f aca="false">ROUND(ROUND(F258*100,0)/10,0)/100</f>
        <v>1002.86</v>
      </c>
      <c r="H258" s="17" t="n">
        <f aca="false">F258+G258</f>
        <v>11031.45</v>
      </c>
      <c r="I258" s="26" t="n">
        <f aca="false">DATE(YEAR(B258),MONTH(B258),1)</f>
        <v>46082</v>
      </c>
      <c r="J258" s="22" t="str">
        <f aca="false">IF(COUNTIFS('Bill lines'!$A$2:$A$2201,A258,'Bill lines'!$J$2:$J$2201,"No")=0,"Yes","No")</f>
        <v>Yes</v>
      </c>
    </row>
    <row r="259" customFormat="false" ht="15" hidden="false" customHeight="false" outlineLevel="0" collapsed="false">
      <c r="A259" s="22" t="s">
        <v>1203</v>
      </c>
      <c r="B259" s="23" t="n">
        <v>46101</v>
      </c>
      <c r="C259" s="22" t="s">
        <v>1002</v>
      </c>
      <c r="D259" s="21" t="n">
        <v>1025</v>
      </c>
      <c r="E259" s="12" t="n">
        <f aca="false">COUNTIFS('Bill lines'!$A$2:$A$2201,A259)</f>
        <v>3</v>
      </c>
      <c r="F259" s="17" t="n">
        <f aca="false">SUMIFS('Bill lines'!$I$2:$I$2201,'Bill lines'!$A$2:$A$2201,A259)</f>
        <v>4285.48</v>
      </c>
      <c r="G259" s="17" t="n">
        <f aca="false">ROUND(ROUND(F259*100,0)/10,0)/100</f>
        <v>428.55</v>
      </c>
      <c r="H259" s="17" t="n">
        <f aca="false">F259+G259</f>
        <v>4714.03</v>
      </c>
      <c r="I259" s="26" t="n">
        <f aca="false">DATE(YEAR(B259),MONTH(B259),1)</f>
        <v>46082</v>
      </c>
      <c r="J259" s="22" t="str">
        <f aca="false">IF(COUNTIFS('Bill lines'!$A$2:$A$2201,A259,'Bill lines'!$J$2:$J$2201,"No")=0,"Yes","No")</f>
        <v>Yes</v>
      </c>
    </row>
    <row r="260" customFormat="false" ht="15" hidden="false" customHeight="false" outlineLevel="0" collapsed="false">
      <c r="A260" s="22" t="s">
        <v>1204</v>
      </c>
      <c r="B260" s="23" t="n">
        <v>46101</v>
      </c>
      <c r="C260" s="22" t="s">
        <v>944</v>
      </c>
      <c r="D260" s="21" t="n">
        <v>1049</v>
      </c>
      <c r="E260" s="12" t="n">
        <f aca="false">COUNTIFS('Bill lines'!$A$2:$A$2201,A260)</f>
        <v>3</v>
      </c>
      <c r="F260" s="17" t="n">
        <f aca="false">SUMIFS('Bill lines'!$I$2:$I$2201,'Bill lines'!$A$2:$A$2201,A260)</f>
        <v>4531.79</v>
      </c>
      <c r="G260" s="17" t="n">
        <f aca="false">ROUND(ROUND(F260*100,0)/10,0)/100</f>
        <v>453.18</v>
      </c>
      <c r="H260" s="17" t="n">
        <f aca="false">F260+G260</f>
        <v>4984.97</v>
      </c>
      <c r="I260" s="26" t="n">
        <f aca="false">DATE(YEAR(B260),MONTH(B260),1)</f>
        <v>46082</v>
      </c>
      <c r="J260" s="22" t="str">
        <f aca="false">IF(COUNTIFS('Bill lines'!$A$2:$A$2201,A260,'Bill lines'!$J$2:$J$2201,"No")=0,"Yes","No")</f>
        <v>Yes</v>
      </c>
    </row>
    <row r="261" customFormat="false" ht="15" hidden="false" customHeight="false" outlineLevel="0" collapsed="false">
      <c r="A261" s="22" t="s">
        <v>1205</v>
      </c>
      <c r="B261" s="23" t="n">
        <v>46102</v>
      </c>
      <c r="C261" s="22" t="s">
        <v>1002</v>
      </c>
      <c r="D261" s="21" t="n">
        <v>1009</v>
      </c>
      <c r="E261" s="12" t="n">
        <f aca="false">COUNTIFS('Bill lines'!$A$2:$A$2201,A261)</f>
        <v>2</v>
      </c>
      <c r="F261" s="17" t="n">
        <f aca="false">SUMIFS('Bill lines'!$I$2:$I$2201,'Bill lines'!$A$2:$A$2201,A261)</f>
        <v>3837.25</v>
      </c>
      <c r="G261" s="17" t="n">
        <f aca="false">ROUND(ROUND(F261*100,0)/10,0)/100</f>
        <v>383.73</v>
      </c>
      <c r="H261" s="17" t="n">
        <f aca="false">F261+G261</f>
        <v>4220.98</v>
      </c>
      <c r="I261" s="26" t="n">
        <f aca="false">DATE(YEAR(B261),MONTH(B261),1)</f>
        <v>46082</v>
      </c>
      <c r="J261" s="22" t="str">
        <f aca="false">IF(COUNTIFS('Bill lines'!$A$2:$A$2201,A261,'Bill lines'!$J$2:$J$2201,"No")=0,"Yes","No")</f>
        <v>Yes</v>
      </c>
    </row>
    <row r="262" customFormat="false" ht="15" hidden="false" customHeight="false" outlineLevel="0" collapsed="false">
      <c r="A262" s="22" t="s">
        <v>1206</v>
      </c>
      <c r="B262" s="23" t="n">
        <v>46102</v>
      </c>
      <c r="C262" s="22" t="s">
        <v>933</v>
      </c>
      <c r="D262" s="21" t="n">
        <v>1040</v>
      </c>
      <c r="E262" s="12" t="n">
        <f aca="false">COUNTIFS('Bill lines'!$A$2:$A$2201,A262)</f>
        <v>2</v>
      </c>
      <c r="F262" s="17" t="n">
        <f aca="false">SUMIFS('Bill lines'!$I$2:$I$2201,'Bill lines'!$A$2:$A$2201,A262)</f>
        <v>4909.17</v>
      </c>
      <c r="G262" s="17" t="n">
        <f aca="false">ROUND(ROUND(F262*100,0)/10,0)/100</f>
        <v>490.92</v>
      </c>
      <c r="H262" s="17" t="n">
        <f aca="false">F262+G262</f>
        <v>5400.09</v>
      </c>
      <c r="I262" s="26" t="n">
        <f aca="false">DATE(YEAR(B262),MONTH(B262),1)</f>
        <v>46082</v>
      </c>
      <c r="J262" s="22" t="str">
        <f aca="false">IF(COUNTIFS('Bill lines'!$A$2:$A$2201,A262,'Bill lines'!$J$2:$J$2201,"No")=0,"Yes","No")</f>
        <v>No</v>
      </c>
    </row>
    <row r="263" customFormat="false" ht="15" hidden="false" customHeight="false" outlineLevel="0" collapsed="false">
      <c r="A263" s="22" t="s">
        <v>1207</v>
      </c>
      <c r="B263" s="23" t="n">
        <v>46102</v>
      </c>
      <c r="C263" s="22" t="s">
        <v>959</v>
      </c>
      <c r="D263" s="21" t="n">
        <v>1040</v>
      </c>
      <c r="E263" s="12" t="n">
        <f aca="false">COUNTIFS('Bill lines'!$A$2:$A$2201,A263)</f>
        <v>2</v>
      </c>
      <c r="F263" s="17" t="n">
        <f aca="false">SUMIFS('Bill lines'!$I$2:$I$2201,'Bill lines'!$A$2:$A$2201,A263)</f>
        <v>1536.24</v>
      </c>
      <c r="G263" s="17" t="n">
        <f aca="false">ROUND(ROUND(F263*100,0)/10,0)/100</f>
        <v>153.62</v>
      </c>
      <c r="H263" s="17" t="n">
        <f aca="false">F263+G263</f>
        <v>1689.86</v>
      </c>
      <c r="I263" s="26" t="n">
        <f aca="false">DATE(YEAR(B263),MONTH(B263),1)</f>
        <v>46082</v>
      </c>
      <c r="J263" s="22" t="str">
        <f aca="false">IF(COUNTIFS('Bill lines'!$A$2:$A$2201,A263,'Bill lines'!$J$2:$J$2201,"No")=0,"Yes","No")</f>
        <v>Yes</v>
      </c>
    </row>
    <row r="264" customFormat="false" ht="15" hidden="false" customHeight="false" outlineLevel="0" collapsed="false">
      <c r="A264" s="22" t="s">
        <v>1208</v>
      </c>
      <c r="B264" s="23" t="n">
        <v>46103</v>
      </c>
      <c r="C264" s="22" t="s">
        <v>939</v>
      </c>
      <c r="D264" s="21" t="n">
        <v>1018</v>
      </c>
      <c r="E264" s="12" t="n">
        <f aca="false">COUNTIFS('Bill lines'!$A$2:$A$2201,A264)</f>
        <v>4</v>
      </c>
      <c r="F264" s="17" t="n">
        <f aca="false">SUMIFS('Bill lines'!$I$2:$I$2201,'Bill lines'!$A$2:$A$2201,A264)</f>
        <v>5191.19</v>
      </c>
      <c r="G264" s="17" t="n">
        <f aca="false">ROUND(ROUND(F264*100,0)/10,0)/100</f>
        <v>519.12</v>
      </c>
      <c r="H264" s="17" t="n">
        <f aca="false">F264+G264</f>
        <v>5710.31</v>
      </c>
      <c r="I264" s="26" t="n">
        <f aca="false">DATE(YEAR(B264),MONTH(B264),1)</f>
        <v>46082</v>
      </c>
      <c r="J264" s="22" t="str">
        <f aca="false">IF(COUNTIFS('Bill lines'!$A$2:$A$2201,A264,'Bill lines'!$J$2:$J$2201,"No")=0,"Yes","No")</f>
        <v>No</v>
      </c>
    </row>
    <row r="265" customFormat="false" ht="15" hidden="false" customHeight="false" outlineLevel="0" collapsed="false">
      <c r="A265" s="22" t="s">
        <v>1209</v>
      </c>
      <c r="B265" s="23" t="n">
        <v>46103</v>
      </c>
      <c r="C265" s="22" t="s">
        <v>939</v>
      </c>
      <c r="D265" s="21" t="n">
        <v>1024</v>
      </c>
      <c r="E265" s="12" t="n">
        <f aca="false">COUNTIFS('Bill lines'!$A$2:$A$2201,A265)</f>
        <v>3</v>
      </c>
      <c r="F265" s="17" t="n">
        <f aca="false">SUMIFS('Bill lines'!$I$2:$I$2201,'Bill lines'!$A$2:$A$2201,A265)</f>
        <v>4112.23</v>
      </c>
      <c r="G265" s="17" t="n">
        <f aca="false">ROUND(ROUND(F265*100,0)/10,0)/100</f>
        <v>411.22</v>
      </c>
      <c r="H265" s="17" t="n">
        <f aca="false">F265+G265</f>
        <v>4523.45</v>
      </c>
      <c r="I265" s="26" t="n">
        <f aca="false">DATE(YEAR(B265),MONTH(B265),1)</f>
        <v>46082</v>
      </c>
      <c r="J265" s="22" t="str">
        <f aca="false">IF(COUNTIFS('Bill lines'!$A$2:$A$2201,A265,'Bill lines'!$J$2:$J$2201,"No")=0,"Yes","No")</f>
        <v>Yes</v>
      </c>
    </row>
    <row r="266" customFormat="false" ht="15" hidden="false" customHeight="false" outlineLevel="0" collapsed="false">
      <c r="A266" s="22" t="s">
        <v>1210</v>
      </c>
      <c r="B266" s="23" t="n">
        <v>46104</v>
      </c>
      <c r="C266" s="22" t="s">
        <v>999</v>
      </c>
      <c r="D266" s="21" t="n">
        <v>1016</v>
      </c>
      <c r="E266" s="12" t="n">
        <f aca="false">COUNTIFS('Bill lines'!$A$2:$A$2201,A266)</f>
        <v>4</v>
      </c>
      <c r="F266" s="17" t="n">
        <f aca="false">SUMIFS('Bill lines'!$I$2:$I$2201,'Bill lines'!$A$2:$A$2201,A266)</f>
        <v>7490.01</v>
      </c>
      <c r="G266" s="17" t="n">
        <f aca="false">ROUND(ROUND(F266*100,0)/10,0)/100</f>
        <v>749</v>
      </c>
      <c r="H266" s="17" t="n">
        <f aca="false">F266+G266</f>
        <v>8239.01</v>
      </c>
      <c r="I266" s="26" t="n">
        <f aca="false">DATE(YEAR(B266),MONTH(B266),1)</f>
        <v>46082</v>
      </c>
      <c r="J266" s="22" t="str">
        <f aca="false">IF(COUNTIFS('Bill lines'!$A$2:$A$2201,A266,'Bill lines'!$J$2:$J$2201,"No")=0,"Yes","No")</f>
        <v>Yes</v>
      </c>
    </row>
    <row r="267" customFormat="false" ht="15" hidden="false" customHeight="false" outlineLevel="0" collapsed="false">
      <c r="A267" s="22" t="s">
        <v>1211</v>
      </c>
      <c r="B267" s="23" t="n">
        <v>46104</v>
      </c>
      <c r="C267" s="22" t="s">
        <v>933</v>
      </c>
      <c r="D267" s="21" t="n">
        <v>1052</v>
      </c>
      <c r="E267" s="12" t="n">
        <f aca="false">COUNTIFS('Bill lines'!$A$2:$A$2201,A267)</f>
        <v>5</v>
      </c>
      <c r="F267" s="17" t="n">
        <f aca="false">SUMIFS('Bill lines'!$I$2:$I$2201,'Bill lines'!$A$2:$A$2201,A267)</f>
        <v>8493.67</v>
      </c>
      <c r="G267" s="17" t="n">
        <f aca="false">ROUND(ROUND(F267*100,0)/10,0)/100</f>
        <v>849.37</v>
      </c>
      <c r="H267" s="17" t="n">
        <f aca="false">F267+G267</f>
        <v>9343.04</v>
      </c>
      <c r="I267" s="26" t="n">
        <f aca="false">DATE(YEAR(B267),MONTH(B267),1)</f>
        <v>46082</v>
      </c>
      <c r="J267" s="22" t="str">
        <f aca="false">IF(COUNTIFS('Bill lines'!$A$2:$A$2201,A267,'Bill lines'!$J$2:$J$2201,"No")=0,"Yes","No")</f>
        <v>Yes</v>
      </c>
    </row>
    <row r="268" customFormat="false" ht="15" hidden="false" customHeight="false" outlineLevel="0" collapsed="false">
      <c r="A268" s="22" t="s">
        <v>1212</v>
      </c>
      <c r="B268" s="23" t="n">
        <v>46105</v>
      </c>
      <c r="C268" s="22" t="s">
        <v>964</v>
      </c>
      <c r="D268" s="21" t="n">
        <v>1040</v>
      </c>
      <c r="E268" s="12" t="n">
        <f aca="false">COUNTIFS('Bill lines'!$A$2:$A$2201,A268)</f>
        <v>4</v>
      </c>
      <c r="F268" s="17" t="n">
        <f aca="false">SUMIFS('Bill lines'!$I$2:$I$2201,'Bill lines'!$A$2:$A$2201,A268)</f>
        <v>5544.78</v>
      </c>
      <c r="G268" s="17" t="n">
        <f aca="false">ROUND(ROUND(F268*100,0)/10,0)/100</f>
        <v>554.48</v>
      </c>
      <c r="H268" s="17" t="n">
        <f aca="false">F268+G268</f>
        <v>6099.26</v>
      </c>
      <c r="I268" s="26" t="n">
        <f aca="false">DATE(YEAR(B268),MONTH(B268),1)</f>
        <v>46082</v>
      </c>
      <c r="J268" s="22" t="str">
        <f aca="false">IF(COUNTIFS('Bill lines'!$A$2:$A$2201,A268,'Bill lines'!$J$2:$J$2201,"No")=0,"Yes","No")</f>
        <v>Yes</v>
      </c>
    </row>
    <row r="269" customFormat="false" ht="15" hidden="false" customHeight="false" outlineLevel="0" collapsed="false">
      <c r="A269" s="22" t="s">
        <v>1213</v>
      </c>
      <c r="B269" s="23" t="n">
        <v>46105</v>
      </c>
      <c r="C269" s="22" t="s">
        <v>946</v>
      </c>
      <c r="D269" s="21" t="n">
        <v>1051</v>
      </c>
      <c r="E269" s="12" t="n">
        <f aca="false">COUNTIFS('Bill lines'!$A$2:$A$2201,A269)</f>
        <v>1</v>
      </c>
      <c r="F269" s="17" t="n">
        <f aca="false">SUMIFS('Bill lines'!$I$2:$I$2201,'Bill lines'!$A$2:$A$2201,A269)</f>
        <v>6501.12</v>
      </c>
      <c r="G269" s="17" t="n">
        <f aca="false">ROUND(ROUND(F269*100,0)/10,0)/100</f>
        <v>650.11</v>
      </c>
      <c r="H269" s="17" t="n">
        <f aca="false">F269+G269</f>
        <v>7151.23</v>
      </c>
      <c r="I269" s="26" t="n">
        <f aca="false">DATE(YEAR(B269),MONTH(B269),1)</f>
        <v>46082</v>
      </c>
      <c r="J269" s="22" t="str">
        <f aca="false">IF(COUNTIFS('Bill lines'!$A$2:$A$2201,A269,'Bill lines'!$J$2:$J$2201,"No")=0,"Yes","No")</f>
        <v>Yes</v>
      </c>
    </row>
    <row r="270" customFormat="false" ht="15" hidden="false" customHeight="false" outlineLevel="0" collapsed="false">
      <c r="A270" s="22" t="s">
        <v>1214</v>
      </c>
      <c r="B270" s="23" t="n">
        <v>46105</v>
      </c>
      <c r="C270" s="22" t="s">
        <v>939</v>
      </c>
      <c r="D270" s="21" t="n">
        <v>1053</v>
      </c>
      <c r="E270" s="12" t="n">
        <f aca="false">COUNTIFS('Bill lines'!$A$2:$A$2201,A270)</f>
        <v>5</v>
      </c>
      <c r="F270" s="17" t="n">
        <f aca="false">SUMIFS('Bill lines'!$I$2:$I$2201,'Bill lines'!$A$2:$A$2201,A270)</f>
        <v>11042.64</v>
      </c>
      <c r="G270" s="17" t="n">
        <f aca="false">ROUND(ROUND(F270*100,0)/10,0)/100</f>
        <v>1104.26</v>
      </c>
      <c r="H270" s="17" t="n">
        <f aca="false">F270+G270</f>
        <v>12146.9</v>
      </c>
      <c r="I270" s="26" t="n">
        <f aca="false">DATE(YEAR(B270),MONTH(B270),1)</f>
        <v>46082</v>
      </c>
      <c r="J270" s="22" t="str">
        <f aca="false">IF(COUNTIFS('Bill lines'!$A$2:$A$2201,A270,'Bill lines'!$J$2:$J$2201,"No")=0,"Yes","No")</f>
        <v>Yes</v>
      </c>
    </row>
    <row r="271" customFormat="false" ht="15" hidden="false" customHeight="false" outlineLevel="0" collapsed="false">
      <c r="A271" s="22" t="s">
        <v>1215</v>
      </c>
      <c r="B271" s="23" t="n">
        <v>46106</v>
      </c>
      <c r="C271" s="22" t="s">
        <v>1021</v>
      </c>
      <c r="D271" s="21" t="n">
        <v>1025</v>
      </c>
      <c r="E271" s="12" t="n">
        <f aca="false">COUNTIFS('Bill lines'!$A$2:$A$2201,A271)</f>
        <v>2</v>
      </c>
      <c r="F271" s="17" t="n">
        <f aca="false">SUMIFS('Bill lines'!$I$2:$I$2201,'Bill lines'!$A$2:$A$2201,A271)</f>
        <v>1607.31</v>
      </c>
      <c r="G271" s="17" t="n">
        <f aca="false">ROUND(ROUND(F271*100,0)/10,0)/100</f>
        <v>160.73</v>
      </c>
      <c r="H271" s="17" t="n">
        <f aca="false">F271+G271</f>
        <v>1768.04</v>
      </c>
      <c r="I271" s="26" t="n">
        <f aca="false">DATE(YEAR(B271),MONTH(B271),1)</f>
        <v>46082</v>
      </c>
      <c r="J271" s="22" t="str">
        <f aca="false">IF(COUNTIFS('Bill lines'!$A$2:$A$2201,A271,'Bill lines'!$J$2:$J$2201,"No")=0,"Yes","No")</f>
        <v>Yes</v>
      </c>
    </row>
    <row r="272" customFormat="false" ht="15" hidden="false" customHeight="false" outlineLevel="0" collapsed="false">
      <c r="A272" s="22" t="s">
        <v>1216</v>
      </c>
      <c r="B272" s="23" t="n">
        <v>46106</v>
      </c>
      <c r="C272" s="22" t="s">
        <v>964</v>
      </c>
      <c r="D272" s="21" t="n">
        <v>1044</v>
      </c>
      <c r="E272" s="12" t="n">
        <f aca="false">COUNTIFS('Bill lines'!$A$2:$A$2201,A272)</f>
        <v>2</v>
      </c>
      <c r="F272" s="17" t="n">
        <f aca="false">SUMIFS('Bill lines'!$I$2:$I$2201,'Bill lines'!$A$2:$A$2201,A272)</f>
        <v>4955.77</v>
      </c>
      <c r="G272" s="17" t="n">
        <f aca="false">ROUND(ROUND(F272*100,0)/10,0)/100</f>
        <v>495.58</v>
      </c>
      <c r="H272" s="17" t="n">
        <f aca="false">F272+G272</f>
        <v>5451.35</v>
      </c>
      <c r="I272" s="26" t="n">
        <f aca="false">DATE(YEAR(B272),MONTH(B272),1)</f>
        <v>46082</v>
      </c>
      <c r="J272" s="22" t="str">
        <f aca="false">IF(COUNTIFS('Bill lines'!$A$2:$A$2201,A272,'Bill lines'!$J$2:$J$2201,"No")=0,"Yes","No")</f>
        <v>Yes</v>
      </c>
    </row>
    <row r="273" customFormat="false" ht="15" hidden="false" customHeight="false" outlineLevel="0" collapsed="false">
      <c r="A273" s="22" t="s">
        <v>1217</v>
      </c>
      <c r="B273" s="23" t="n">
        <v>46106</v>
      </c>
      <c r="C273" s="22" t="s">
        <v>939</v>
      </c>
      <c r="D273" s="21" t="n">
        <v>1046</v>
      </c>
      <c r="E273" s="12" t="n">
        <f aca="false">COUNTIFS('Bill lines'!$A$2:$A$2201,A273)</f>
        <v>3</v>
      </c>
      <c r="F273" s="17" t="n">
        <f aca="false">SUMIFS('Bill lines'!$I$2:$I$2201,'Bill lines'!$A$2:$A$2201,A273)</f>
        <v>5471.39</v>
      </c>
      <c r="G273" s="17" t="n">
        <f aca="false">ROUND(ROUND(F273*100,0)/10,0)/100</f>
        <v>547.14</v>
      </c>
      <c r="H273" s="17" t="n">
        <f aca="false">F273+G273</f>
        <v>6018.53</v>
      </c>
      <c r="I273" s="26" t="n">
        <f aca="false">DATE(YEAR(B273),MONTH(B273),1)</f>
        <v>46082</v>
      </c>
      <c r="J273" s="22" t="str">
        <f aca="false">IF(COUNTIFS('Bill lines'!$A$2:$A$2201,A273,'Bill lines'!$J$2:$J$2201,"No")=0,"Yes","No")</f>
        <v>Yes</v>
      </c>
    </row>
    <row r="274" customFormat="false" ht="15" hidden="false" customHeight="false" outlineLevel="0" collapsed="false">
      <c r="A274" s="22" t="s">
        <v>1218</v>
      </c>
      <c r="B274" s="23" t="n">
        <v>46106</v>
      </c>
      <c r="C274" s="22" t="s">
        <v>959</v>
      </c>
      <c r="D274" s="21" t="n">
        <v>1049</v>
      </c>
      <c r="E274" s="12" t="n">
        <f aca="false">COUNTIFS('Bill lines'!$A$2:$A$2201,A274)</f>
        <v>2</v>
      </c>
      <c r="F274" s="17" t="n">
        <f aca="false">SUMIFS('Bill lines'!$I$2:$I$2201,'Bill lines'!$A$2:$A$2201,A274)</f>
        <v>3898.74</v>
      </c>
      <c r="G274" s="17" t="n">
        <f aca="false">ROUND(ROUND(F274*100,0)/10,0)/100</f>
        <v>389.87</v>
      </c>
      <c r="H274" s="17" t="n">
        <f aca="false">F274+G274</f>
        <v>4288.61</v>
      </c>
      <c r="I274" s="26" t="n">
        <f aca="false">DATE(YEAR(B274),MONTH(B274),1)</f>
        <v>46082</v>
      </c>
      <c r="J274" s="22" t="str">
        <f aca="false">IF(COUNTIFS('Bill lines'!$A$2:$A$2201,A274,'Bill lines'!$J$2:$J$2201,"No")=0,"Yes","No")</f>
        <v>Yes</v>
      </c>
    </row>
    <row r="275" customFormat="false" ht="15" hidden="false" customHeight="false" outlineLevel="0" collapsed="false">
      <c r="A275" s="22" t="s">
        <v>1219</v>
      </c>
      <c r="B275" s="23" t="n">
        <v>46107</v>
      </c>
      <c r="C275" s="22" t="s">
        <v>935</v>
      </c>
      <c r="D275" s="21" t="n">
        <v>1023</v>
      </c>
      <c r="E275" s="12" t="n">
        <f aca="false">COUNTIFS('Bill lines'!$A$2:$A$2201,A275)</f>
        <v>2</v>
      </c>
      <c r="F275" s="17" t="n">
        <f aca="false">SUMIFS('Bill lines'!$I$2:$I$2201,'Bill lines'!$A$2:$A$2201,A275)</f>
        <v>3285.76</v>
      </c>
      <c r="G275" s="17" t="n">
        <f aca="false">ROUND(ROUND(F275*100,0)/10,0)/100</f>
        <v>328.58</v>
      </c>
      <c r="H275" s="17" t="n">
        <f aca="false">F275+G275</f>
        <v>3614.34</v>
      </c>
      <c r="I275" s="26" t="n">
        <f aca="false">DATE(YEAR(B275),MONTH(B275),1)</f>
        <v>46082</v>
      </c>
      <c r="J275" s="22" t="str">
        <f aca="false">IF(COUNTIFS('Bill lines'!$A$2:$A$2201,A275,'Bill lines'!$J$2:$J$2201,"No")=0,"Yes","No")</f>
        <v>Yes</v>
      </c>
    </row>
    <row r="276" customFormat="false" ht="15" hidden="false" customHeight="false" outlineLevel="0" collapsed="false">
      <c r="A276" s="22" t="s">
        <v>1220</v>
      </c>
      <c r="B276" s="23" t="n">
        <v>46107</v>
      </c>
      <c r="C276" s="22" t="s">
        <v>949</v>
      </c>
      <c r="D276" s="21" t="n">
        <v>1024</v>
      </c>
      <c r="E276" s="12" t="n">
        <f aca="false">COUNTIFS('Bill lines'!$A$2:$A$2201,A276)</f>
        <v>2</v>
      </c>
      <c r="F276" s="17" t="n">
        <f aca="false">SUMIFS('Bill lines'!$I$2:$I$2201,'Bill lines'!$A$2:$A$2201,A276)</f>
        <v>3150.48</v>
      </c>
      <c r="G276" s="17" t="n">
        <f aca="false">ROUND(ROUND(F276*100,0)/10,0)/100</f>
        <v>315.05</v>
      </c>
      <c r="H276" s="17" t="n">
        <f aca="false">F276+G276</f>
        <v>3465.53</v>
      </c>
      <c r="I276" s="26" t="n">
        <f aca="false">DATE(YEAR(B276),MONTH(B276),1)</f>
        <v>46082</v>
      </c>
      <c r="J276" s="22" t="str">
        <f aca="false">IF(COUNTIFS('Bill lines'!$A$2:$A$2201,A276,'Bill lines'!$J$2:$J$2201,"No")=0,"Yes","No")</f>
        <v>Yes</v>
      </c>
    </row>
    <row r="277" customFormat="false" ht="15" hidden="false" customHeight="false" outlineLevel="0" collapsed="false">
      <c r="A277" s="22" t="s">
        <v>1221</v>
      </c>
      <c r="B277" s="23" t="n">
        <v>46107</v>
      </c>
      <c r="C277" s="22" t="s">
        <v>944</v>
      </c>
      <c r="D277" s="21" t="n">
        <v>1041</v>
      </c>
      <c r="E277" s="12" t="n">
        <f aca="false">COUNTIFS('Bill lines'!$A$2:$A$2201,A277)</f>
        <v>3</v>
      </c>
      <c r="F277" s="17" t="n">
        <f aca="false">SUMIFS('Bill lines'!$I$2:$I$2201,'Bill lines'!$A$2:$A$2201,A277)</f>
        <v>4964.78</v>
      </c>
      <c r="G277" s="17" t="n">
        <f aca="false">ROUND(ROUND(F277*100,0)/10,0)/100</f>
        <v>496.48</v>
      </c>
      <c r="H277" s="17" t="n">
        <f aca="false">F277+G277</f>
        <v>5461.26</v>
      </c>
      <c r="I277" s="26" t="n">
        <f aca="false">DATE(YEAR(B277),MONTH(B277),1)</f>
        <v>46082</v>
      </c>
      <c r="J277" s="22" t="str">
        <f aca="false">IF(COUNTIFS('Bill lines'!$A$2:$A$2201,A277,'Bill lines'!$J$2:$J$2201,"No")=0,"Yes","No")</f>
        <v>No</v>
      </c>
    </row>
    <row r="278" customFormat="false" ht="15" hidden="false" customHeight="false" outlineLevel="0" collapsed="false">
      <c r="A278" s="22" t="s">
        <v>1222</v>
      </c>
      <c r="B278" s="23" t="n">
        <v>46107</v>
      </c>
      <c r="C278" s="22" t="s">
        <v>957</v>
      </c>
      <c r="D278" s="21" t="n">
        <v>1048</v>
      </c>
      <c r="E278" s="12" t="n">
        <f aca="false">COUNTIFS('Bill lines'!$A$2:$A$2201,A278)</f>
        <v>5</v>
      </c>
      <c r="F278" s="17" t="n">
        <f aca="false">SUMIFS('Bill lines'!$I$2:$I$2201,'Bill lines'!$A$2:$A$2201,A278)</f>
        <v>9018.52</v>
      </c>
      <c r="G278" s="17" t="n">
        <f aca="false">ROUND(ROUND(F278*100,0)/10,0)/100</f>
        <v>901.85</v>
      </c>
      <c r="H278" s="17" t="n">
        <f aca="false">F278+G278</f>
        <v>9920.37</v>
      </c>
      <c r="I278" s="26" t="n">
        <f aca="false">DATE(YEAR(B278),MONTH(B278),1)</f>
        <v>46082</v>
      </c>
      <c r="J278" s="22" t="str">
        <f aca="false">IF(COUNTIFS('Bill lines'!$A$2:$A$2201,A278,'Bill lines'!$J$2:$J$2201,"No")=0,"Yes","No")</f>
        <v>Yes</v>
      </c>
    </row>
    <row r="279" customFormat="false" ht="15" hidden="false" customHeight="false" outlineLevel="0" collapsed="false">
      <c r="A279" s="22" t="s">
        <v>1223</v>
      </c>
      <c r="B279" s="23" t="n">
        <v>46107</v>
      </c>
      <c r="C279" s="22" t="s">
        <v>1021</v>
      </c>
      <c r="D279" s="21" t="n">
        <v>1056</v>
      </c>
      <c r="E279" s="12" t="n">
        <f aca="false">COUNTIFS('Bill lines'!$A$2:$A$2201,A279)</f>
        <v>4</v>
      </c>
      <c r="F279" s="17" t="n">
        <f aca="false">SUMIFS('Bill lines'!$I$2:$I$2201,'Bill lines'!$A$2:$A$2201,A279)</f>
        <v>6697.6</v>
      </c>
      <c r="G279" s="17" t="n">
        <f aca="false">ROUND(ROUND(F279*100,0)/10,0)/100</f>
        <v>669.76</v>
      </c>
      <c r="H279" s="17" t="n">
        <f aca="false">F279+G279</f>
        <v>7367.36</v>
      </c>
      <c r="I279" s="26" t="n">
        <f aca="false">DATE(YEAR(B279),MONTH(B279),1)</f>
        <v>46082</v>
      </c>
      <c r="J279" s="22" t="str">
        <f aca="false">IF(COUNTIFS('Bill lines'!$A$2:$A$2201,A279,'Bill lines'!$J$2:$J$2201,"No")=0,"Yes","No")</f>
        <v>Yes</v>
      </c>
    </row>
    <row r="280" customFormat="false" ht="15" hidden="false" customHeight="false" outlineLevel="0" collapsed="false">
      <c r="A280" s="22" t="s">
        <v>1224</v>
      </c>
      <c r="B280" s="23" t="n">
        <v>46108</v>
      </c>
      <c r="C280" s="22" t="s">
        <v>933</v>
      </c>
      <c r="D280" s="21" t="n">
        <v>1003</v>
      </c>
      <c r="E280" s="12" t="n">
        <f aca="false">COUNTIFS('Bill lines'!$A$2:$A$2201,A280)</f>
        <v>2</v>
      </c>
      <c r="F280" s="17" t="n">
        <f aca="false">SUMIFS('Bill lines'!$I$2:$I$2201,'Bill lines'!$A$2:$A$2201,A280)</f>
        <v>3387.54</v>
      </c>
      <c r="G280" s="17" t="n">
        <f aca="false">ROUND(ROUND(F280*100,0)/10,0)/100</f>
        <v>338.75</v>
      </c>
      <c r="H280" s="17" t="n">
        <f aca="false">F280+G280</f>
        <v>3726.29</v>
      </c>
      <c r="I280" s="26" t="n">
        <f aca="false">DATE(YEAR(B280),MONTH(B280),1)</f>
        <v>46082</v>
      </c>
      <c r="J280" s="22" t="str">
        <f aca="false">IF(COUNTIFS('Bill lines'!$A$2:$A$2201,A280,'Bill lines'!$J$2:$J$2201,"No")=0,"Yes","No")</f>
        <v>Yes</v>
      </c>
    </row>
    <row r="281" customFormat="false" ht="15" hidden="false" customHeight="false" outlineLevel="0" collapsed="false">
      <c r="A281" s="22" t="s">
        <v>1225</v>
      </c>
      <c r="B281" s="23" t="n">
        <v>46109</v>
      </c>
      <c r="C281" s="22" t="s">
        <v>944</v>
      </c>
      <c r="D281" s="21" t="n">
        <v>1040</v>
      </c>
      <c r="E281" s="12" t="n">
        <f aca="false">COUNTIFS('Bill lines'!$A$2:$A$2201,A281)</f>
        <v>5</v>
      </c>
      <c r="F281" s="17" t="n">
        <f aca="false">SUMIFS('Bill lines'!$I$2:$I$2201,'Bill lines'!$A$2:$A$2201,A281)</f>
        <v>6906.81</v>
      </c>
      <c r="G281" s="17" t="n">
        <f aca="false">ROUND(ROUND(F281*100,0)/10,0)/100</f>
        <v>690.68</v>
      </c>
      <c r="H281" s="17" t="n">
        <f aca="false">F281+G281</f>
        <v>7597.49</v>
      </c>
      <c r="I281" s="26" t="n">
        <f aca="false">DATE(YEAR(B281),MONTH(B281),1)</f>
        <v>46082</v>
      </c>
      <c r="J281" s="22" t="str">
        <f aca="false">IF(COUNTIFS('Bill lines'!$A$2:$A$2201,A281,'Bill lines'!$J$2:$J$2201,"No")=0,"Yes","No")</f>
        <v>Yes</v>
      </c>
    </row>
    <row r="282" customFormat="false" ht="15" hidden="false" customHeight="false" outlineLevel="0" collapsed="false">
      <c r="A282" s="22" t="s">
        <v>1226</v>
      </c>
      <c r="B282" s="23" t="n">
        <v>46109</v>
      </c>
      <c r="C282" s="22" t="s">
        <v>937</v>
      </c>
      <c r="D282" s="21" t="n">
        <v>1040</v>
      </c>
      <c r="E282" s="12" t="n">
        <f aca="false">COUNTIFS('Bill lines'!$A$2:$A$2201,A282)</f>
        <v>4</v>
      </c>
      <c r="F282" s="17" t="n">
        <f aca="false">SUMIFS('Bill lines'!$I$2:$I$2201,'Bill lines'!$A$2:$A$2201,A282)</f>
        <v>6025.1</v>
      </c>
      <c r="G282" s="17" t="n">
        <f aca="false">ROUND(ROUND(F282*100,0)/10,0)/100</f>
        <v>602.51</v>
      </c>
      <c r="H282" s="17" t="n">
        <f aca="false">F282+G282</f>
        <v>6627.61</v>
      </c>
      <c r="I282" s="26" t="n">
        <f aca="false">DATE(YEAR(B282),MONTH(B282),1)</f>
        <v>46082</v>
      </c>
      <c r="J282" s="22" t="str">
        <f aca="false">IF(COUNTIFS('Bill lines'!$A$2:$A$2201,A282,'Bill lines'!$J$2:$J$2201,"No")=0,"Yes","No")</f>
        <v>Yes</v>
      </c>
    </row>
    <row r="283" customFormat="false" ht="15" hidden="false" customHeight="false" outlineLevel="0" collapsed="false">
      <c r="A283" s="22" t="s">
        <v>1227</v>
      </c>
      <c r="B283" s="23" t="n">
        <v>46109</v>
      </c>
      <c r="C283" s="22" t="s">
        <v>999</v>
      </c>
      <c r="D283" s="21" t="n">
        <v>1047</v>
      </c>
      <c r="E283" s="12" t="n">
        <f aca="false">COUNTIFS('Bill lines'!$A$2:$A$2201,A283)</f>
        <v>4</v>
      </c>
      <c r="F283" s="17" t="n">
        <f aca="false">SUMIFS('Bill lines'!$I$2:$I$2201,'Bill lines'!$A$2:$A$2201,A283)</f>
        <v>5801.76</v>
      </c>
      <c r="G283" s="17" t="n">
        <f aca="false">ROUND(ROUND(F283*100,0)/10,0)/100</f>
        <v>580.18</v>
      </c>
      <c r="H283" s="17" t="n">
        <f aca="false">F283+G283</f>
        <v>6381.94</v>
      </c>
      <c r="I283" s="26" t="n">
        <f aca="false">DATE(YEAR(B283),MONTH(B283),1)</f>
        <v>46082</v>
      </c>
      <c r="J283" s="22" t="str">
        <f aca="false">IF(COUNTIFS('Bill lines'!$A$2:$A$2201,A283,'Bill lines'!$J$2:$J$2201,"No")=0,"Yes","No")</f>
        <v>Yes</v>
      </c>
    </row>
    <row r="284" customFormat="false" ht="15" hidden="false" customHeight="false" outlineLevel="0" collapsed="false">
      <c r="A284" s="22" t="s">
        <v>1228</v>
      </c>
      <c r="B284" s="23" t="n">
        <v>46109</v>
      </c>
      <c r="C284" s="22" t="s">
        <v>949</v>
      </c>
      <c r="D284" s="21" t="n">
        <v>1057</v>
      </c>
      <c r="E284" s="12" t="n">
        <f aca="false">COUNTIFS('Bill lines'!$A$2:$A$2201,A284)</f>
        <v>4</v>
      </c>
      <c r="F284" s="17" t="n">
        <f aca="false">SUMIFS('Bill lines'!$I$2:$I$2201,'Bill lines'!$A$2:$A$2201,A284)</f>
        <v>7746.77</v>
      </c>
      <c r="G284" s="17" t="n">
        <f aca="false">ROUND(ROUND(F284*100,0)/10,0)/100</f>
        <v>774.68</v>
      </c>
      <c r="H284" s="17" t="n">
        <f aca="false">F284+G284</f>
        <v>8521.45</v>
      </c>
      <c r="I284" s="26" t="n">
        <f aca="false">DATE(YEAR(B284),MONTH(B284),1)</f>
        <v>46082</v>
      </c>
      <c r="J284" s="22" t="str">
        <f aca="false">IF(COUNTIFS('Bill lines'!$A$2:$A$2201,A284,'Bill lines'!$J$2:$J$2201,"No")=0,"Yes","No")</f>
        <v>Yes</v>
      </c>
    </row>
    <row r="285" customFormat="false" ht="15" hidden="false" customHeight="false" outlineLevel="0" collapsed="false">
      <c r="A285" s="22" t="s">
        <v>1229</v>
      </c>
      <c r="B285" s="23" t="n">
        <v>46110</v>
      </c>
      <c r="C285" s="22" t="s">
        <v>999</v>
      </c>
      <c r="D285" s="21" t="n">
        <v>1028</v>
      </c>
      <c r="E285" s="12" t="n">
        <f aca="false">COUNTIFS('Bill lines'!$A$2:$A$2201,A285)</f>
        <v>2</v>
      </c>
      <c r="F285" s="17" t="n">
        <f aca="false">SUMIFS('Bill lines'!$I$2:$I$2201,'Bill lines'!$A$2:$A$2201,A285)</f>
        <v>1978.37</v>
      </c>
      <c r="G285" s="17" t="n">
        <f aca="false">ROUND(ROUND(F285*100,0)/10,0)/100</f>
        <v>197.84</v>
      </c>
      <c r="H285" s="17" t="n">
        <f aca="false">F285+G285</f>
        <v>2176.21</v>
      </c>
      <c r="I285" s="26" t="n">
        <f aca="false">DATE(YEAR(B285),MONTH(B285),1)</f>
        <v>46082</v>
      </c>
      <c r="J285" s="22" t="str">
        <f aca="false">IF(COUNTIFS('Bill lines'!$A$2:$A$2201,A285,'Bill lines'!$J$2:$J$2201,"No")=0,"Yes","No")</f>
        <v>Yes</v>
      </c>
    </row>
    <row r="286" customFormat="false" ht="15" hidden="false" customHeight="false" outlineLevel="0" collapsed="false">
      <c r="A286" s="22" t="s">
        <v>1230</v>
      </c>
      <c r="B286" s="23" t="n">
        <v>46111</v>
      </c>
      <c r="C286" s="22" t="s">
        <v>946</v>
      </c>
      <c r="D286" s="21" t="n">
        <v>1028</v>
      </c>
      <c r="E286" s="12" t="n">
        <f aca="false">COUNTIFS('Bill lines'!$A$2:$A$2201,A286)</f>
        <v>5</v>
      </c>
      <c r="F286" s="17" t="n">
        <f aca="false">SUMIFS('Bill lines'!$I$2:$I$2201,'Bill lines'!$A$2:$A$2201,A286)</f>
        <v>35023.29</v>
      </c>
      <c r="G286" s="17" t="n">
        <f aca="false">ROUND(ROUND(F286*100,0)/10,0)/100</f>
        <v>3502.33</v>
      </c>
      <c r="H286" s="17" t="n">
        <f aca="false">F286+G286</f>
        <v>38525.62</v>
      </c>
      <c r="I286" s="26" t="n">
        <f aca="false">DATE(YEAR(B286),MONTH(B286),1)</f>
        <v>46082</v>
      </c>
      <c r="J286" s="22" t="str">
        <f aca="false">IF(COUNTIFS('Bill lines'!$A$2:$A$2201,A286,'Bill lines'!$J$2:$J$2201,"No")=0,"Yes","No")</f>
        <v>No</v>
      </c>
    </row>
    <row r="287" customFormat="false" ht="15" hidden="false" customHeight="false" outlineLevel="0" collapsed="false">
      <c r="A287" s="22" t="s">
        <v>1231</v>
      </c>
      <c r="B287" s="23" t="n">
        <v>46111</v>
      </c>
      <c r="C287" s="22" t="s">
        <v>999</v>
      </c>
      <c r="D287" s="21" t="n">
        <v>1028</v>
      </c>
      <c r="E287" s="12" t="n">
        <f aca="false">COUNTIFS('Bill lines'!$A$2:$A$2201,A287)</f>
        <v>4</v>
      </c>
      <c r="F287" s="17" t="n">
        <f aca="false">SUMIFS('Bill lines'!$I$2:$I$2201,'Bill lines'!$A$2:$A$2201,A287)</f>
        <v>7047.11</v>
      </c>
      <c r="G287" s="17" t="n">
        <f aca="false">ROUND(ROUND(F287*100,0)/10,0)/100</f>
        <v>704.71</v>
      </c>
      <c r="H287" s="17" t="n">
        <f aca="false">F287+G287</f>
        <v>7751.82</v>
      </c>
      <c r="I287" s="26" t="n">
        <f aca="false">DATE(YEAR(B287),MONTH(B287),1)</f>
        <v>46082</v>
      </c>
      <c r="J287" s="22" t="str">
        <f aca="false">IF(COUNTIFS('Bill lines'!$A$2:$A$2201,A287,'Bill lines'!$J$2:$J$2201,"No")=0,"Yes","No")</f>
        <v>Yes</v>
      </c>
    </row>
    <row r="288" customFormat="false" ht="15" hidden="false" customHeight="false" outlineLevel="0" collapsed="false">
      <c r="A288" s="22" t="s">
        <v>1232</v>
      </c>
      <c r="B288" s="23" t="n">
        <v>46111</v>
      </c>
      <c r="C288" s="22" t="s">
        <v>964</v>
      </c>
      <c r="D288" s="21" t="n">
        <v>1034</v>
      </c>
      <c r="E288" s="12" t="n">
        <f aca="false">COUNTIFS('Bill lines'!$A$2:$A$2201,A288)</f>
        <v>5</v>
      </c>
      <c r="F288" s="17" t="n">
        <f aca="false">SUMIFS('Bill lines'!$I$2:$I$2201,'Bill lines'!$A$2:$A$2201,A288)</f>
        <v>9521.22</v>
      </c>
      <c r="G288" s="17" t="n">
        <f aca="false">ROUND(ROUND(F288*100,0)/10,0)/100</f>
        <v>952.12</v>
      </c>
      <c r="H288" s="17" t="n">
        <f aca="false">F288+G288</f>
        <v>10473.34</v>
      </c>
      <c r="I288" s="26" t="n">
        <f aca="false">DATE(YEAR(B288),MONTH(B288),1)</f>
        <v>46082</v>
      </c>
      <c r="J288" s="22" t="str">
        <f aca="false">IF(COUNTIFS('Bill lines'!$A$2:$A$2201,A288,'Bill lines'!$J$2:$J$2201,"No")=0,"Yes","No")</f>
        <v>Yes</v>
      </c>
    </row>
    <row r="289" customFormat="false" ht="15" hidden="false" customHeight="false" outlineLevel="0" collapsed="false">
      <c r="A289" s="22" t="s">
        <v>1233</v>
      </c>
      <c r="B289" s="23" t="n">
        <v>46111</v>
      </c>
      <c r="C289" s="22" t="s">
        <v>939</v>
      </c>
      <c r="D289" s="21" t="n">
        <v>1038</v>
      </c>
      <c r="E289" s="12" t="n">
        <f aca="false">COUNTIFS('Bill lines'!$A$2:$A$2201,A289)</f>
        <v>3</v>
      </c>
      <c r="F289" s="17" t="n">
        <f aca="false">SUMIFS('Bill lines'!$I$2:$I$2201,'Bill lines'!$A$2:$A$2201,A289)</f>
        <v>5961.73</v>
      </c>
      <c r="G289" s="17" t="n">
        <f aca="false">ROUND(ROUND(F289*100,0)/10,0)/100</f>
        <v>596.17</v>
      </c>
      <c r="H289" s="17" t="n">
        <f aca="false">F289+G289</f>
        <v>6557.9</v>
      </c>
      <c r="I289" s="26" t="n">
        <f aca="false">DATE(YEAR(B289),MONTH(B289),1)</f>
        <v>46082</v>
      </c>
      <c r="J289" s="22" t="str">
        <f aca="false">IF(COUNTIFS('Bill lines'!$A$2:$A$2201,A289,'Bill lines'!$J$2:$J$2201,"No")=0,"Yes","No")</f>
        <v>No</v>
      </c>
    </row>
    <row r="290" customFormat="false" ht="15" hidden="false" customHeight="false" outlineLevel="0" collapsed="false">
      <c r="A290" s="22" t="s">
        <v>1234</v>
      </c>
      <c r="B290" s="23" t="n">
        <v>46112</v>
      </c>
      <c r="C290" s="22" t="s">
        <v>1021</v>
      </c>
      <c r="D290" s="21" t="n">
        <v>1044</v>
      </c>
      <c r="E290" s="12" t="n">
        <f aca="false">COUNTIFS('Bill lines'!$A$2:$A$2201,A290)</f>
        <v>1</v>
      </c>
      <c r="F290" s="17" t="n">
        <f aca="false">SUMIFS('Bill lines'!$I$2:$I$2201,'Bill lines'!$A$2:$A$2201,A290)</f>
        <v>2226.24</v>
      </c>
      <c r="G290" s="17" t="n">
        <f aca="false">ROUND(ROUND(F290*100,0)/10,0)/100</f>
        <v>222.62</v>
      </c>
      <c r="H290" s="17" t="n">
        <f aca="false">F290+G290</f>
        <v>2448.86</v>
      </c>
      <c r="I290" s="26" t="n">
        <f aca="false">DATE(YEAR(B290),MONTH(B290),1)</f>
        <v>46082</v>
      </c>
      <c r="J290" s="22" t="str">
        <f aca="false">IF(COUNTIFS('Bill lines'!$A$2:$A$2201,A290,'Bill lines'!$J$2:$J$2201,"No")=0,"Yes","No")</f>
        <v>Yes</v>
      </c>
    </row>
    <row r="291" customFormat="false" ht="15" hidden="false" customHeight="false" outlineLevel="0" collapsed="false">
      <c r="A291" s="22" t="s">
        <v>1235</v>
      </c>
      <c r="B291" s="23" t="n">
        <v>46112</v>
      </c>
      <c r="C291" s="22" t="s">
        <v>949</v>
      </c>
      <c r="D291" s="21" t="n">
        <v>1049</v>
      </c>
      <c r="E291" s="12" t="n">
        <f aca="false">COUNTIFS('Bill lines'!$A$2:$A$2201,A291)</f>
        <v>4</v>
      </c>
      <c r="F291" s="17" t="n">
        <f aca="false">SUMIFS('Bill lines'!$I$2:$I$2201,'Bill lines'!$A$2:$A$2201,A291)</f>
        <v>6523.43</v>
      </c>
      <c r="G291" s="17" t="n">
        <f aca="false">ROUND(ROUND(F291*100,0)/10,0)/100</f>
        <v>652.34</v>
      </c>
      <c r="H291" s="17" t="n">
        <f aca="false">F291+G291</f>
        <v>7175.77</v>
      </c>
      <c r="I291" s="26" t="n">
        <f aca="false">DATE(YEAR(B291),MONTH(B291),1)</f>
        <v>46082</v>
      </c>
      <c r="J291" s="22" t="str">
        <f aca="false">IF(COUNTIFS('Bill lines'!$A$2:$A$2201,A291,'Bill lines'!$J$2:$J$2201,"No")=0,"Yes","No")</f>
        <v>Yes</v>
      </c>
    </row>
    <row r="292" customFormat="false" ht="15" hidden="false" customHeight="false" outlineLevel="0" collapsed="false">
      <c r="A292" s="22" t="s">
        <v>1236</v>
      </c>
      <c r="B292" s="23" t="n">
        <v>46113</v>
      </c>
      <c r="C292" s="22" t="s">
        <v>1002</v>
      </c>
      <c r="D292" s="21" t="n">
        <v>1044</v>
      </c>
      <c r="E292" s="12" t="n">
        <f aca="false">COUNTIFS('Bill lines'!$A$2:$A$2201,A292)</f>
        <v>3</v>
      </c>
      <c r="F292" s="17" t="n">
        <f aca="false">SUMIFS('Bill lines'!$I$2:$I$2201,'Bill lines'!$A$2:$A$2201,A292)</f>
        <v>5464.46</v>
      </c>
      <c r="G292" s="17" t="n">
        <f aca="false">ROUND(ROUND(F292*100,0)/10,0)/100</f>
        <v>546.45</v>
      </c>
      <c r="H292" s="17" t="n">
        <f aca="false">F292+G292</f>
        <v>6010.91</v>
      </c>
      <c r="I292" s="26" t="n">
        <f aca="false">DATE(YEAR(B292),MONTH(B292),1)</f>
        <v>46113</v>
      </c>
      <c r="J292" s="22" t="str">
        <f aca="false">IF(COUNTIFS('Bill lines'!$A$2:$A$2201,A292,'Bill lines'!$J$2:$J$2201,"No")=0,"Yes","No")</f>
        <v>No</v>
      </c>
    </row>
    <row r="293" customFormat="false" ht="15" hidden="false" customHeight="false" outlineLevel="0" collapsed="false">
      <c r="A293" s="22" t="s">
        <v>1237</v>
      </c>
      <c r="B293" s="23" t="n">
        <v>46113</v>
      </c>
      <c r="C293" s="22" t="s">
        <v>1021</v>
      </c>
      <c r="D293" s="21" t="n">
        <v>1050</v>
      </c>
      <c r="E293" s="12" t="n">
        <f aca="false">COUNTIFS('Bill lines'!$A$2:$A$2201,A293)</f>
        <v>5</v>
      </c>
      <c r="F293" s="17" t="n">
        <f aca="false">SUMIFS('Bill lines'!$I$2:$I$2201,'Bill lines'!$A$2:$A$2201,A293)</f>
        <v>6746.4</v>
      </c>
      <c r="G293" s="17" t="n">
        <f aca="false">ROUND(ROUND(F293*100,0)/10,0)/100</f>
        <v>674.64</v>
      </c>
      <c r="H293" s="17" t="n">
        <f aca="false">F293+G293</f>
        <v>7421.04</v>
      </c>
      <c r="I293" s="26" t="n">
        <f aca="false">DATE(YEAR(B293),MONTH(B293),1)</f>
        <v>46113</v>
      </c>
      <c r="J293" s="22" t="str">
        <f aca="false">IF(COUNTIFS('Bill lines'!$A$2:$A$2201,A293,'Bill lines'!$J$2:$J$2201,"No")=0,"Yes","No")</f>
        <v>No</v>
      </c>
    </row>
    <row r="294" customFormat="false" ht="15" hidden="false" customHeight="false" outlineLevel="0" collapsed="false">
      <c r="A294" s="22" t="s">
        <v>1238</v>
      </c>
      <c r="B294" s="23" t="n">
        <v>46113</v>
      </c>
      <c r="C294" s="22" t="s">
        <v>964</v>
      </c>
      <c r="D294" s="21" t="n">
        <v>1054</v>
      </c>
      <c r="E294" s="12" t="n">
        <f aca="false">COUNTIFS('Bill lines'!$A$2:$A$2201,A294)</f>
        <v>3</v>
      </c>
      <c r="F294" s="17" t="n">
        <f aca="false">SUMIFS('Bill lines'!$I$2:$I$2201,'Bill lines'!$A$2:$A$2201,A294)</f>
        <v>3538.97</v>
      </c>
      <c r="G294" s="17" t="n">
        <f aca="false">ROUND(ROUND(F294*100,0)/10,0)/100</f>
        <v>353.9</v>
      </c>
      <c r="H294" s="17" t="n">
        <f aca="false">F294+G294</f>
        <v>3892.87</v>
      </c>
      <c r="I294" s="26" t="n">
        <f aca="false">DATE(YEAR(B294),MONTH(B294),1)</f>
        <v>46113</v>
      </c>
      <c r="J294" s="22" t="str">
        <f aca="false">IF(COUNTIFS('Bill lines'!$A$2:$A$2201,A294,'Bill lines'!$J$2:$J$2201,"No")=0,"Yes","No")</f>
        <v>Yes</v>
      </c>
    </row>
    <row r="295" customFormat="false" ht="15" hidden="false" customHeight="false" outlineLevel="0" collapsed="false">
      <c r="A295" s="22" t="s">
        <v>1239</v>
      </c>
      <c r="B295" s="23" t="n">
        <v>46113</v>
      </c>
      <c r="C295" s="22" t="s">
        <v>935</v>
      </c>
      <c r="D295" s="21" t="n">
        <v>1057</v>
      </c>
      <c r="E295" s="12" t="n">
        <f aca="false">COUNTIFS('Bill lines'!$A$2:$A$2201,A295)</f>
        <v>2</v>
      </c>
      <c r="F295" s="17" t="n">
        <f aca="false">SUMIFS('Bill lines'!$I$2:$I$2201,'Bill lines'!$A$2:$A$2201,A295)</f>
        <v>3865.16</v>
      </c>
      <c r="G295" s="17" t="n">
        <f aca="false">ROUND(ROUND(F295*100,0)/10,0)/100</f>
        <v>386.52</v>
      </c>
      <c r="H295" s="17" t="n">
        <f aca="false">F295+G295</f>
        <v>4251.68</v>
      </c>
      <c r="I295" s="26" t="n">
        <f aca="false">DATE(YEAR(B295),MONTH(B295),1)</f>
        <v>46113</v>
      </c>
      <c r="J295" s="22" t="str">
        <f aca="false">IF(COUNTIFS('Bill lines'!$A$2:$A$2201,A295,'Bill lines'!$J$2:$J$2201,"No")=0,"Yes","No")</f>
        <v>Yes</v>
      </c>
    </row>
    <row r="296" customFormat="false" ht="15" hidden="false" customHeight="false" outlineLevel="0" collapsed="false">
      <c r="A296" s="22" t="s">
        <v>1240</v>
      </c>
      <c r="B296" s="23" t="n">
        <v>46114</v>
      </c>
      <c r="C296" s="22" t="s">
        <v>939</v>
      </c>
      <c r="D296" s="21" t="n">
        <v>1009</v>
      </c>
      <c r="E296" s="12" t="n">
        <f aca="false">COUNTIFS('Bill lines'!$A$2:$A$2201,A296)</f>
        <v>3</v>
      </c>
      <c r="F296" s="17" t="n">
        <f aca="false">SUMIFS('Bill lines'!$I$2:$I$2201,'Bill lines'!$A$2:$A$2201,A296)</f>
        <v>5351.24</v>
      </c>
      <c r="G296" s="17" t="n">
        <f aca="false">ROUND(ROUND(F296*100,0)/10,0)/100</f>
        <v>535.12</v>
      </c>
      <c r="H296" s="17" t="n">
        <f aca="false">F296+G296</f>
        <v>5886.36</v>
      </c>
      <c r="I296" s="26" t="n">
        <f aca="false">DATE(YEAR(B296),MONTH(B296),1)</f>
        <v>46113</v>
      </c>
      <c r="J296" s="22" t="str">
        <f aca="false">IF(COUNTIFS('Bill lines'!$A$2:$A$2201,A296,'Bill lines'!$J$2:$J$2201,"No")=0,"Yes","No")</f>
        <v>Yes</v>
      </c>
    </row>
    <row r="297" customFormat="false" ht="15" hidden="false" customHeight="false" outlineLevel="0" collapsed="false">
      <c r="A297" s="22" t="s">
        <v>1241</v>
      </c>
      <c r="B297" s="23" t="n">
        <v>46114</v>
      </c>
      <c r="C297" s="22" t="s">
        <v>964</v>
      </c>
      <c r="D297" s="21" t="n">
        <v>1044</v>
      </c>
      <c r="E297" s="12" t="n">
        <f aca="false">COUNTIFS('Bill lines'!$A$2:$A$2201,A297)</f>
        <v>2</v>
      </c>
      <c r="F297" s="17" t="n">
        <f aca="false">SUMIFS('Bill lines'!$I$2:$I$2201,'Bill lines'!$A$2:$A$2201,A297)</f>
        <v>2057.28</v>
      </c>
      <c r="G297" s="17" t="n">
        <f aca="false">ROUND(ROUND(F297*100,0)/10,0)/100</f>
        <v>205.73</v>
      </c>
      <c r="H297" s="17" t="n">
        <f aca="false">F297+G297</f>
        <v>2263.01</v>
      </c>
      <c r="I297" s="26" t="n">
        <f aca="false">DATE(YEAR(B297),MONTH(B297),1)</f>
        <v>46113</v>
      </c>
      <c r="J297" s="22" t="str">
        <f aca="false">IF(COUNTIFS('Bill lines'!$A$2:$A$2201,A297,'Bill lines'!$J$2:$J$2201,"No")=0,"Yes","No")</f>
        <v>Yes</v>
      </c>
    </row>
    <row r="298" customFormat="false" ht="15" hidden="false" customHeight="false" outlineLevel="0" collapsed="false">
      <c r="A298" s="22" t="s">
        <v>1242</v>
      </c>
      <c r="B298" s="23" t="n">
        <v>46114</v>
      </c>
      <c r="C298" s="22" t="s">
        <v>929</v>
      </c>
      <c r="D298" s="21" t="n">
        <v>1047</v>
      </c>
      <c r="E298" s="12" t="n">
        <f aca="false">COUNTIFS('Bill lines'!$A$2:$A$2201,A298)</f>
        <v>2</v>
      </c>
      <c r="F298" s="17" t="n">
        <f aca="false">SUMIFS('Bill lines'!$I$2:$I$2201,'Bill lines'!$A$2:$A$2201,A298)</f>
        <v>3891.88</v>
      </c>
      <c r="G298" s="17" t="n">
        <f aca="false">ROUND(ROUND(F298*100,0)/10,0)/100</f>
        <v>389.19</v>
      </c>
      <c r="H298" s="17" t="n">
        <f aca="false">F298+G298</f>
        <v>4281.07</v>
      </c>
      <c r="I298" s="26" t="n">
        <f aca="false">DATE(YEAR(B298),MONTH(B298),1)</f>
        <v>46113</v>
      </c>
      <c r="J298" s="22" t="str">
        <f aca="false">IF(COUNTIFS('Bill lines'!$A$2:$A$2201,A298,'Bill lines'!$J$2:$J$2201,"No")=0,"Yes","No")</f>
        <v>No</v>
      </c>
    </row>
    <row r="299" customFormat="false" ht="15" hidden="false" customHeight="false" outlineLevel="0" collapsed="false">
      <c r="A299" s="22" t="s">
        <v>1243</v>
      </c>
      <c r="B299" s="23" t="n">
        <v>46114</v>
      </c>
      <c r="C299" s="22" t="s">
        <v>939</v>
      </c>
      <c r="D299" s="21" t="n">
        <v>1057</v>
      </c>
      <c r="E299" s="12" t="n">
        <f aca="false">COUNTIFS('Bill lines'!$A$2:$A$2201,A299)</f>
        <v>2</v>
      </c>
      <c r="F299" s="17" t="n">
        <f aca="false">SUMIFS('Bill lines'!$I$2:$I$2201,'Bill lines'!$A$2:$A$2201,A299)</f>
        <v>2605.76</v>
      </c>
      <c r="G299" s="17" t="n">
        <f aca="false">ROUND(ROUND(F299*100,0)/10,0)/100</f>
        <v>260.58</v>
      </c>
      <c r="H299" s="17" t="n">
        <f aca="false">F299+G299</f>
        <v>2866.34</v>
      </c>
      <c r="I299" s="26" t="n">
        <f aca="false">DATE(YEAR(B299),MONTH(B299),1)</f>
        <v>46113</v>
      </c>
      <c r="J299" s="22" t="str">
        <f aca="false">IF(COUNTIFS('Bill lines'!$A$2:$A$2201,A299,'Bill lines'!$J$2:$J$2201,"No")=0,"Yes","No")</f>
        <v>Yes</v>
      </c>
    </row>
    <row r="300" customFormat="false" ht="15" hidden="false" customHeight="false" outlineLevel="0" collapsed="false">
      <c r="A300" s="22" t="s">
        <v>1244</v>
      </c>
      <c r="B300" s="23" t="n">
        <v>46114</v>
      </c>
      <c r="C300" s="22" t="s">
        <v>931</v>
      </c>
      <c r="D300" s="21" t="n">
        <v>1058</v>
      </c>
      <c r="E300" s="12" t="n">
        <f aca="false">COUNTIFS('Bill lines'!$A$2:$A$2201,A300)</f>
        <v>2</v>
      </c>
      <c r="F300" s="17" t="n">
        <f aca="false">SUMIFS('Bill lines'!$I$2:$I$2201,'Bill lines'!$A$2:$A$2201,A300)</f>
        <v>1700.35</v>
      </c>
      <c r="G300" s="17" t="n">
        <f aca="false">ROUND(ROUND(F300*100,0)/10,0)/100</f>
        <v>170.04</v>
      </c>
      <c r="H300" s="17" t="n">
        <f aca="false">F300+G300</f>
        <v>1870.39</v>
      </c>
      <c r="I300" s="26" t="n">
        <f aca="false">DATE(YEAR(B300),MONTH(B300),1)</f>
        <v>46113</v>
      </c>
      <c r="J300" s="22" t="str">
        <f aca="false">IF(COUNTIFS('Bill lines'!$A$2:$A$2201,A300,'Bill lines'!$J$2:$J$2201,"No")=0,"Yes","No")</f>
        <v>Yes</v>
      </c>
    </row>
    <row r="301" customFormat="false" ht="15" hidden="false" customHeight="false" outlineLevel="0" collapsed="false">
      <c r="A301" s="22" t="s">
        <v>1245</v>
      </c>
      <c r="B301" s="23" t="n">
        <v>46115</v>
      </c>
      <c r="C301" s="22" t="s">
        <v>964</v>
      </c>
      <c r="D301" s="21" t="n">
        <v>1008</v>
      </c>
      <c r="E301" s="12" t="n">
        <f aca="false">COUNTIFS('Bill lines'!$A$2:$A$2201,A301)</f>
        <v>2</v>
      </c>
      <c r="F301" s="17" t="n">
        <f aca="false">SUMIFS('Bill lines'!$I$2:$I$2201,'Bill lines'!$A$2:$A$2201,A301)</f>
        <v>4285.59</v>
      </c>
      <c r="G301" s="17" t="n">
        <f aca="false">ROUND(ROUND(F301*100,0)/10,0)/100</f>
        <v>428.56</v>
      </c>
      <c r="H301" s="17" t="n">
        <f aca="false">F301+G301</f>
        <v>4714.15</v>
      </c>
      <c r="I301" s="26" t="n">
        <f aca="false">DATE(YEAR(B301),MONTH(B301),1)</f>
        <v>46113</v>
      </c>
      <c r="J301" s="22" t="str">
        <f aca="false">IF(COUNTIFS('Bill lines'!$A$2:$A$2201,A301,'Bill lines'!$J$2:$J$2201,"No")=0,"Yes","No")</f>
        <v>Yes</v>
      </c>
    </row>
    <row r="302" customFormat="false" ht="15" hidden="false" customHeight="false" outlineLevel="0" collapsed="false">
      <c r="A302" s="22" t="s">
        <v>1246</v>
      </c>
      <c r="B302" s="23" t="n">
        <v>46115</v>
      </c>
      <c r="C302" s="22" t="s">
        <v>989</v>
      </c>
      <c r="D302" s="21" t="n">
        <v>1015</v>
      </c>
      <c r="E302" s="12" t="n">
        <f aca="false">COUNTIFS('Bill lines'!$A$2:$A$2201,A302)</f>
        <v>3</v>
      </c>
      <c r="F302" s="17" t="n">
        <f aca="false">SUMIFS('Bill lines'!$I$2:$I$2201,'Bill lines'!$A$2:$A$2201,A302)</f>
        <v>24349.57</v>
      </c>
      <c r="G302" s="17" t="n">
        <f aca="false">ROUND(ROUND(F302*100,0)/10,0)/100</f>
        <v>2434.96</v>
      </c>
      <c r="H302" s="17" t="n">
        <f aca="false">F302+G302</f>
        <v>26784.53</v>
      </c>
      <c r="I302" s="26" t="n">
        <f aca="false">DATE(YEAR(B302),MONTH(B302),1)</f>
        <v>46113</v>
      </c>
      <c r="J302" s="22" t="str">
        <f aca="false">IF(COUNTIFS('Bill lines'!$A$2:$A$2201,A302,'Bill lines'!$J$2:$J$2201,"No")=0,"Yes","No")</f>
        <v>Yes</v>
      </c>
    </row>
    <row r="303" customFormat="false" ht="15" hidden="false" customHeight="false" outlineLevel="0" collapsed="false">
      <c r="A303" s="22" t="s">
        <v>1247</v>
      </c>
      <c r="B303" s="23" t="n">
        <v>46115</v>
      </c>
      <c r="C303" s="22" t="s">
        <v>937</v>
      </c>
      <c r="D303" s="21" t="n">
        <v>1038</v>
      </c>
      <c r="E303" s="12" t="n">
        <f aca="false">COUNTIFS('Bill lines'!$A$2:$A$2201,A303)</f>
        <v>5</v>
      </c>
      <c r="F303" s="17" t="n">
        <f aca="false">SUMIFS('Bill lines'!$I$2:$I$2201,'Bill lines'!$A$2:$A$2201,A303)</f>
        <v>7947.27</v>
      </c>
      <c r="G303" s="17" t="n">
        <f aca="false">ROUND(ROUND(F303*100,0)/10,0)/100</f>
        <v>794.73</v>
      </c>
      <c r="H303" s="17" t="n">
        <f aca="false">F303+G303</f>
        <v>8742</v>
      </c>
      <c r="I303" s="26" t="n">
        <f aca="false">DATE(YEAR(B303),MONTH(B303),1)</f>
        <v>46113</v>
      </c>
      <c r="J303" s="22" t="str">
        <f aca="false">IF(COUNTIFS('Bill lines'!$A$2:$A$2201,A303,'Bill lines'!$J$2:$J$2201,"No")=0,"Yes","No")</f>
        <v>Yes</v>
      </c>
    </row>
    <row r="304" customFormat="false" ht="15" hidden="false" customHeight="false" outlineLevel="0" collapsed="false">
      <c r="A304" s="22" t="s">
        <v>1248</v>
      </c>
      <c r="B304" s="23" t="n">
        <v>46117</v>
      </c>
      <c r="C304" s="22" t="s">
        <v>964</v>
      </c>
      <c r="D304" s="21" t="n">
        <v>1038</v>
      </c>
      <c r="E304" s="12" t="n">
        <f aca="false">COUNTIFS('Bill lines'!$A$2:$A$2201,A304)</f>
        <v>3</v>
      </c>
      <c r="F304" s="17" t="n">
        <f aca="false">SUMIFS('Bill lines'!$I$2:$I$2201,'Bill lines'!$A$2:$A$2201,A304)</f>
        <v>3492.52</v>
      </c>
      <c r="G304" s="17" t="n">
        <f aca="false">ROUND(ROUND(F304*100,0)/10,0)/100</f>
        <v>349.25</v>
      </c>
      <c r="H304" s="17" t="n">
        <f aca="false">F304+G304</f>
        <v>3841.77</v>
      </c>
      <c r="I304" s="26" t="n">
        <f aca="false">DATE(YEAR(B304),MONTH(B304),1)</f>
        <v>46113</v>
      </c>
      <c r="J304" s="22" t="str">
        <f aca="false">IF(COUNTIFS('Bill lines'!$A$2:$A$2201,A304,'Bill lines'!$J$2:$J$2201,"No")=0,"Yes","No")</f>
        <v>No</v>
      </c>
    </row>
    <row r="305" customFormat="false" ht="15" hidden="false" customHeight="false" outlineLevel="0" collapsed="false">
      <c r="A305" s="22" t="s">
        <v>1249</v>
      </c>
      <c r="B305" s="23" t="n">
        <v>46117</v>
      </c>
      <c r="C305" s="22" t="s">
        <v>935</v>
      </c>
      <c r="D305" s="21" t="n">
        <v>1040</v>
      </c>
      <c r="E305" s="12" t="n">
        <f aca="false">COUNTIFS('Bill lines'!$A$2:$A$2201,A305)</f>
        <v>2</v>
      </c>
      <c r="F305" s="17" t="n">
        <f aca="false">SUMIFS('Bill lines'!$I$2:$I$2201,'Bill lines'!$A$2:$A$2201,A305)</f>
        <v>3161.3</v>
      </c>
      <c r="G305" s="17" t="n">
        <f aca="false">ROUND(ROUND(F305*100,0)/10,0)/100</f>
        <v>316.13</v>
      </c>
      <c r="H305" s="17" t="n">
        <f aca="false">F305+G305</f>
        <v>3477.43</v>
      </c>
      <c r="I305" s="26" t="n">
        <f aca="false">DATE(YEAR(B305),MONTH(B305),1)</f>
        <v>46113</v>
      </c>
      <c r="J305" s="22" t="str">
        <f aca="false">IF(COUNTIFS('Bill lines'!$A$2:$A$2201,A305,'Bill lines'!$J$2:$J$2201,"No")=0,"Yes","No")</f>
        <v>Yes</v>
      </c>
    </row>
    <row r="306" customFormat="false" ht="15" hidden="false" customHeight="false" outlineLevel="0" collapsed="false">
      <c r="A306" s="22" t="s">
        <v>1250</v>
      </c>
      <c r="B306" s="23" t="n">
        <v>46117</v>
      </c>
      <c r="C306" s="22" t="s">
        <v>957</v>
      </c>
      <c r="D306" s="21" t="n">
        <v>1052</v>
      </c>
      <c r="E306" s="12" t="n">
        <f aca="false">COUNTIFS('Bill lines'!$A$2:$A$2201,A306)</f>
        <v>5</v>
      </c>
      <c r="F306" s="17" t="n">
        <f aca="false">SUMIFS('Bill lines'!$I$2:$I$2201,'Bill lines'!$A$2:$A$2201,A306)</f>
        <v>7846.46</v>
      </c>
      <c r="G306" s="17" t="n">
        <f aca="false">ROUND(ROUND(F306*100,0)/10,0)/100</f>
        <v>784.65</v>
      </c>
      <c r="H306" s="17" t="n">
        <f aca="false">F306+G306</f>
        <v>8631.11</v>
      </c>
      <c r="I306" s="26" t="n">
        <f aca="false">DATE(YEAR(B306),MONTH(B306),1)</f>
        <v>46113</v>
      </c>
      <c r="J306" s="22" t="str">
        <f aca="false">IF(COUNTIFS('Bill lines'!$A$2:$A$2201,A306,'Bill lines'!$J$2:$J$2201,"No")=0,"Yes","No")</f>
        <v>No</v>
      </c>
    </row>
    <row r="307" customFormat="false" ht="15" hidden="false" customHeight="false" outlineLevel="0" collapsed="false">
      <c r="A307" s="22" t="s">
        <v>1251</v>
      </c>
      <c r="B307" s="23" t="n">
        <v>46118</v>
      </c>
      <c r="C307" s="22" t="s">
        <v>944</v>
      </c>
      <c r="D307" s="21" t="n">
        <v>1009</v>
      </c>
      <c r="E307" s="12" t="n">
        <f aca="false">COUNTIFS('Bill lines'!$A$2:$A$2201,A307)</f>
        <v>2</v>
      </c>
      <c r="F307" s="17" t="n">
        <f aca="false">SUMIFS('Bill lines'!$I$2:$I$2201,'Bill lines'!$A$2:$A$2201,A307)</f>
        <v>3663.97</v>
      </c>
      <c r="G307" s="17" t="n">
        <f aca="false">ROUND(ROUND(F307*100,0)/10,0)/100</f>
        <v>366.4</v>
      </c>
      <c r="H307" s="17" t="n">
        <f aca="false">F307+G307</f>
        <v>4030.37</v>
      </c>
      <c r="I307" s="26" t="n">
        <f aca="false">DATE(YEAR(B307),MONTH(B307),1)</f>
        <v>46113</v>
      </c>
      <c r="J307" s="22" t="str">
        <f aca="false">IF(COUNTIFS('Bill lines'!$A$2:$A$2201,A307,'Bill lines'!$J$2:$J$2201,"No")=0,"Yes","No")</f>
        <v>Yes</v>
      </c>
    </row>
    <row r="308" customFormat="false" ht="15" hidden="false" customHeight="false" outlineLevel="0" collapsed="false">
      <c r="A308" s="22" t="s">
        <v>1252</v>
      </c>
      <c r="B308" s="23" t="n">
        <v>46119</v>
      </c>
      <c r="C308" s="22" t="s">
        <v>1002</v>
      </c>
      <c r="D308" s="21" t="n">
        <v>1025</v>
      </c>
      <c r="E308" s="12" t="n">
        <f aca="false">COUNTIFS('Bill lines'!$A$2:$A$2201,A308)</f>
        <v>5</v>
      </c>
      <c r="F308" s="17" t="n">
        <f aca="false">SUMIFS('Bill lines'!$I$2:$I$2201,'Bill lines'!$A$2:$A$2201,A308)</f>
        <v>10686.63</v>
      </c>
      <c r="G308" s="17" t="n">
        <f aca="false">ROUND(ROUND(F308*100,0)/10,0)/100</f>
        <v>1068.66</v>
      </c>
      <c r="H308" s="17" t="n">
        <f aca="false">F308+G308</f>
        <v>11755.29</v>
      </c>
      <c r="I308" s="26" t="n">
        <f aca="false">DATE(YEAR(B308),MONTH(B308),1)</f>
        <v>46113</v>
      </c>
      <c r="J308" s="22" t="str">
        <f aca="false">IF(COUNTIFS('Bill lines'!$A$2:$A$2201,A308,'Bill lines'!$J$2:$J$2201,"No")=0,"Yes","No")</f>
        <v>Yes</v>
      </c>
    </row>
    <row r="309" customFormat="false" ht="15" hidden="false" customHeight="false" outlineLevel="0" collapsed="false">
      <c r="A309" s="22" t="s">
        <v>1253</v>
      </c>
      <c r="B309" s="23" t="n">
        <v>46119</v>
      </c>
      <c r="C309" s="22" t="s">
        <v>989</v>
      </c>
      <c r="D309" s="21" t="n">
        <v>1034</v>
      </c>
      <c r="E309" s="12" t="n">
        <f aca="false">COUNTIFS('Bill lines'!$A$2:$A$2201,A309)</f>
        <v>3</v>
      </c>
      <c r="F309" s="17" t="n">
        <f aca="false">SUMIFS('Bill lines'!$I$2:$I$2201,'Bill lines'!$A$2:$A$2201,A309)</f>
        <v>20388.43</v>
      </c>
      <c r="G309" s="17" t="n">
        <f aca="false">ROUND(ROUND(F309*100,0)/10,0)/100</f>
        <v>2038.84</v>
      </c>
      <c r="H309" s="17" t="n">
        <f aca="false">F309+G309</f>
        <v>22427.27</v>
      </c>
      <c r="I309" s="26" t="n">
        <f aca="false">DATE(YEAR(B309),MONTH(B309),1)</f>
        <v>46113</v>
      </c>
      <c r="J309" s="22" t="str">
        <f aca="false">IF(COUNTIFS('Bill lines'!$A$2:$A$2201,A309,'Bill lines'!$J$2:$J$2201,"No")=0,"Yes","No")</f>
        <v>Yes</v>
      </c>
    </row>
    <row r="310" customFormat="false" ht="15" hidden="false" customHeight="false" outlineLevel="0" collapsed="false">
      <c r="A310" s="22" t="s">
        <v>1254</v>
      </c>
      <c r="B310" s="23" t="n">
        <v>46121</v>
      </c>
      <c r="C310" s="22" t="s">
        <v>964</v>
      </c>
      <c r="D310" s="21" t="n">
        <v>1049</v>
      </c>
      <c r="E310" s="12" t="n">
        <f aca="false">COUNTIFS('Bill lines'!$A$2:$A$2201,A310)</f>
        <v>3</v>
      </c>
      <c r="F310" s="17" t="n">
        <f aca="false">SUMIFS('Bill lines'!$I$2:$I$2201,'Bill lines'!$A$2:$A$2201,A310)</f>
        <v>6594.57</v>
      </c>
      <c r="G310" s="17" t="n">
        <f aca="false">ROUND(ROUND(F310*100,0)/10,0)/100</f>
        <v>659.46</v>
      </c>
      <c r="H310" s="17" t="n">
        <f aca="false">F310+G310</f>
        <v>7254.03</v>
      </c>
      <c r="I310" s="26" t="n">
        <f aca="false">DATE(YEAR(B310),MONTH(B310),1)</f>
        <v>46113</v>
      </c>
      <c r="J310" s="22" t="str">
        <f aca="false">IF(COUNTIFS('Bill lines'!$A$2:$A$2201,A310,'Bill lines'!$J$2:$J$2201,"No")=0,"Yes","No")</f>
        <v>Yes</v>
      </c>
    </row>
    <row r="311" customFormat="false" ht="15" hidden="false" customHeight="false" outlineLevel="0" collapsed="false">
      <c r="A311" s="22" t="s">
        <v>1255</v>
      </c>
      <c r="B311" s="23" t="n">
        <v>46121</v>
      </c>
      <c r="C311" s="22" t="s">
        <v>935</v>
      </c>
      <c r="D311" s="21" t="n">
        <v>1053</v>
      </c>
      <c r="E311" s="12" t="n">
        <f aca="false">COUNTIFS('Bill lines'!$A$2:$A$2201,A311)</f>
        <v>1</v>
      </c>
      <c r="F311" s="17" t="n">
        <f aca="false">SUMIFS('Bill lines'!$I$2:$I$2201,'Bill lines'!$A$2:$A$2201,A311)</f>
        <v>1500.76</v>
      </c>
      <c r="G311" s="17" t="n">
        <f aca="false">ROUND(ROUND(F311*100,0)/10,0)/100</f>
        <v>150.08</v>
      </c>
      <c r="H311" s="17" t="n">
        <f aca="false">F311+G311</f>
        <v>1650.84</v>
      </c>
      <c r="I311" s="26" t="n">
        <f aca="false">DATE(YEAR(B311),MONTH(B311),1)</f>
        <v>46113</v>
      </c>
      <c r="J311" s="22" t="str">
        <f aca="false">IF(COUNTIFS('Bill lines'!$A$2:$A$2201,A311,'Bill lines'!$J$2:$J$2201,"No")=0,"Yes","No")</f>
        <v>Yes</v>
      </c>
    </row>
    <row r="312" customFormat="false" ht="15" hidden="false" customHeight="false" outlineLevel="0" collapsed="false">
      <c r="A312" s="22" t="s">
        <v>1256</v>
      </c>
      <c r="B312" s="23" t="n">
        <v>46121</v>
      </c>
      <c r="C312" s="22" t="s">
        <v>999</v>
      </c>
      <c r="D312" s="21" t="n">
        <v>1058</v>
      </c>
      <c r="E312" s="12" t="n">
        <f aca="false">COUNTIFS('Bill lines'!$A$2:$A$2201,A312)</f>
        <v>3</v>
      </c>
      <c r="F312" s="17" t="n">
        <f aca="false">SUMIFS('Bill lines'!$I$2:$I$2201,'Bill lines'!$A$2:$A$2201,A312)</f>
        <v>6177.16</v>
      </c>
      <c r="G312" s="17" t="n">
        <f aca="false">ROUND(ROUND(F312*100,0)/10,0)/100</f>
        <v>617.72</v>
      </c>
      <c r="H312" s="17" t="n">
        <f aca="false">F312+G312</f>
        <v>6794.88</v>
      </c>
      <c r="I312" s="26" t="n">
        <f aca="false">DATE(YEAR(B312),MONTH(B312),1)</f>
        <v>46113</v>
      </c>
      <c r="J312" s="22" t="str">
        <f aca="false">IF(COUNTIFS('Bill lines'!$A$2:$A$2201,A312,'Bill lines'!$J$2:$J$2201,"No")=0,"Yes","No")</f>
        <v>Yes</v>
      </c>
    </row>
    <row r="313" customFormat="false" ht="15" hidden="false" customHeight="false" outlineLevel="0" collapsed="false">
      <c r="A313" s="22" t="s">
        <v>1257</v>
      </c>
      <c r="B313" s="23" t="n">
        <v>46122</v>
      </c>
      <c r="C313" s="22" t="s">
        <v>957</v>
      </c>
      <c r="D313" s="21" t="n">
        <v>1041</v>
      </c>
      <c r="E313" s="12" t="n">
        <f aca="false">COUNTIFS('Bill lines'!$A$2:$A$2201,A313)</f>
        <v>2</v>
      </c>
      <c r="F313" s="17" t="n">
        <f aca="false">SUMIFS('Bill lines'!$I$2:$I$2201,'Bill lines'!$A$2:$A$2201,A313)</f>
        <v>4997.8</v>
      </c>
      <c r="G313" s="17" t="n">
        <f aca="false">ROUND(ROUND(F313*100,0)/10,0)/100</f>
        <v>499.78</v>
      </c>
      <c r="H313" s="17" t="n">
        <f aca="false">F313+G313</f>
        <v>5497.58</v>
      </c>
      <c r="I313" s="26" t="n">
        <f aca="false">DATE(YEAR(B313),MONTH(B313),1)</f>
        <v>46113</v>
      </c>
      <c r="J313" s="22" t="str">
        <f aca="false">IF(COUNTIFS('Bill lines'!$A$2:$A$2201,A313,'Bill lines'!$J$2:$J$2201,"No")=0,"Yes","No")</f>
        <v>Yes</v>
      </c>
    </row>
    <row r="314" customFormat="false" ht="15" hidden="false" customHeight="false" outlineLevel="0" collapsed="false">
      <c r="A314" s="22" t="s">
        <v>1258</v>
      </c>
      <c r="B314" s="23" t="n">
        <v>46123</v>
      </c>
      <c r="C314" s="22" t="s">
        <v>946</v>
      </c>
      <c r="D314" s="21" t="n">
        <v>1023</v>
      </c>
      <c r="E314" s="12" t="n">
        <f aca="false">COUNTIFS('Bill lines'!$A$2:$A$2201,A314)</f>
        <v>3</v>
      </c>
      <c r="F314" s="17" t="n">
        <f aca="false">SUMIFS('Bill lines'!$I$2:$I$2201,'Bill lines'!$A$2:$A$2201,A314)</f>
        <v>20676.91</v>
      </c>
      <c r="G314" s="17" t="n">
        <f aca="false">ROUND(ROUND(F314*100,0)/10,0)/100</f>
        <v>2067.69</v>
      </c>
      <c r="H314" s="17" t="n">
        <f aca="false">F314+G314</f>
        <v>22744.6</v>
      </c>
      <c r="I314" s="26" t="n">
        <f aca="false">DATE(YEAR(B314),MONTH(B314),1)</f>
        <v>46113</v>
      </c>
      <c r="J314" s="22" t="str">
        <f aca="false">IF(COUNTIFS('Bill lines'!$A$2:$A$2201,A314,'Bill lines'!$J$2:$J$2201,"No")=0,"Yes","No")</f>
        <v>Yes</v>
      </c>
    </row>
    <row r="315" customFormat="false" ht="15" hidden="false" customHeight="false" outlineLevel="0" collapsed="false">
      <c r="A315" s="22" t="s">
        <v>1259</v>
      </c>
      <c r="B315" s="23" t="n">
        <v>46123</v>
      </c>
      <c r="C315" s="22" t="s">
        <v>937</v>
      </c>
      <c r="D315" s="21" t="n">
        <v>1046</v>
      </c>
      <c r="E315" s="12" t="n">
        <f aca="false">COUNTIFS('Bill lines'!$A$2:$A$2201,A315)</f>
        <v>3</v>
      </c>
      <c r="F315" s="17" t="n">
        <f aca="false">SUMIFS('Bill lines'!$I$2:$I$2201,'Bill lines'!$A$2:$A$2201,A315)</f>
        <v>4242.83</v>
      </c>
      <c r="G315" s="17" t="n">
        <f aca="false">ROUND(ROUND(F315*100,0)/10,0)/100</f>
        <v>424.28</v>
      </c>
      <c r="H315" s="17" t="n">
        <f aca="false">F315+G315</f>
        <v>4667.11</v>
      </c>
      <c r="I315" s="26" t="n">
        <f aca="false">DATE(YEAR(B315),MONTH(B315),1)</f>
        <v>46113</v>
      </c>
      <c r="J315" s="22" t="str">
        <f aca="false">IF(COUNTIFS('Bill lines'!$A$2:$A$2201,A315,'Bill lines'!$J$2:$J$2201,"No")=0,"Yes","No")</f>
        <v>Yes</v>
      </c>
    </row>
    <row r="316" customFormat="false" ht="15" hidden="false" customHeight="false" outlineLevel="0" collapsed="false">
      <c r="A316" s="22" t="s">
        <v>1260</v>
      </c>
      <c r="B316" s="23" t="n">
        <v>46123</v>
      </c>
      <c r="C316" s="22" t="s">
        <v>959</v>
      </c>
      <c r="D316" s="21" t="n">
        <v>1054</v>
      </c>
      <c r="E316" s="12" t="n">
        <f aca="false">COUNTIFS('Bill lines'!$A$2:$A$2201,A316)</f>
        <v>1</v>
      </c>
      <c r="F316" s="17" t="n">
        <f aca="false">SUMIFS('Bill lines'!$I$2:$I$2201,'Bill lines'!$A$2:$A$2201,A316)</f>
        <v>2344.41</v>
      </c>
      <c r="G316" s="17" t="n">
        <f aca="false">ROUND(ROUND(F316*100,0)/10,0)/100</f>
        <v>234.44</v>
      </c>
      <c r="H316" s="17" t="n">
        <f aca="false">F316+G316</f>
        <v>2578.85</v>
      </c>
      <c r="I316" s="26" t="n">
        <f aca="false">DATE(YEAR(B316),MONTH(B316),1)</f>
        <v>46113</v>
      </c>
      <c r="J316" s="22" t="str">
        <f aca="false">IF(COUNTIFS('Bill lines'!$A$2:$A$2201,A316,'Bill lines'!$J$2:$J$2201,"No")=0,"Yes","No")</f>
        <v>Yes</v>
      </c>
    </row>
    <row r="317" customFormat="false" ht="15" hidden="false" customHeight="false" outlineLevel="0" collapsed="false">
      <c r="A317" s="22" t="s">
        <v>1261</v>
      </c>
      <c r="B317" s="23" t="n">
        <v>46124</v>
      </c>
      <c r="C317" s="22" t="s">
        <v>999</v>
      </c>
      <c r="D317" s="21" t="n">
        <v>1024</v>
      </c>
      <c r="E317" s="12" t="n">
        <f aca="false">COUNTIFS('Bill lines'!$A$2:$A$2201,A317)</f>
        <v>2</v>
      </c>
      <c r="F317" s="17" t="n">
        <f aca="false">SUMIFS('Bill lines'!$I$2:$I$2201,'Bill lines'!$A$2:$A$2201,A317)</f>
        <v>4834.5</v>
      </c>
      <c r="G317" s="17" t="n">
        <f aca="false">ROUND(ROUND(F317*100,0)/10,0)/100</f>
        <v>483.45</v>
      </c>
      <c r="H317" s="17" t="n">
        <f aca="false">F317+G317</f>
        <v>5317.95</v>
      </c>
      <c r="I317" s="26" t="n">
        <f aca="false">DATE(YEAR(B317),MONTH(B317),1)</f>
        <v>46113</v>
      </c>
      <c r="J317" s="22" t="str">
        <f aca="false">IF(COUNTIFS('Bill lines'!$A$2:$A$2201,A317,'Bill lines'!$J$2:$J$2201,"No")=0,"Yes","No")</f>
        <v>Yes</v>
      </c>
    </row>
    <row r="318" customFormat="false" ht="15" hidden="false" customHeight="false" outlineLevel="0" collapsed="false">
      <c r="A318" s="22" t="s">
        <v>1262</v>
      </c>
      <c r="B318" s="23" t="n">
        <v>46124</v>
      </c>
      <c r="C318" s="22" t="s">
        <v>931</v>
      </c>
      <c r="D318" s="21" t="n">
        <v>1047</v>
      </c>
      <c r="E318" s="12" t="n">
        <f aca="false">COUNTIFS('Bill lines'!$A$2:$A$2201,A318)</f>
        <v>2</v>
      </c>
      <c r="F318" s="17" t="n">
        <f aca="false">SUMIFS('Bill lines'!$I$2:$I$2201,'Bill lines'!$A$2:$A$2201,A318)</f>
        <v>3179.49</v>
      </c>
      <c r="G318" s="17" t="n">
        <f aca="false">ROUND(ROUND(F318*100,0)/10,0)/100</f>
        <v>317.95</v>
      </c>
      <c r="H318" s="17" t="n">
        <f aca="false">F318+G318</f>
        <v>3497.44</v>
      </c>
      <c r="I318" s="26" t="n">
        <f aca="false">DATE(YEAR(B318),MONTH(B318),1)</f>
        <v>46113</v>
      </c>
      <c r="J318" s="22" t="str">
        <f aca="false">IF(COUNTIFS('Bill lines'!$A$2:$A$2201,A318,'Bill lines'!$J$2:$J$2201,"No")=0,"Yes","No")</f>
        <v>Yes</v>
      </c>
    </row>
    <row r="319" customFormat="false" ht="15" hidden="false" customHeight="false" outlineLevel="0" collapsed="false">
      <c r="A319" s="22" t="s">
        <v>1263</v>
      </c>
      <c r="B319" s="23" t="n">
        <v>46124</v>
      </c>
      <c r="C319" s="22" t="s">
        <v>959</v>
      </c>
      <c r="D319" s="21" t="n">
        <v>1057</v>
      </c>
      <c r="E319" s="12" t="n">
        <f aca="false">COUNTIFS('Bill lines'!$A$2:$A$2201,A319)</f>
        <v>2</v>
      </c>
      <c r="F319" s="17" t="n">
        <f aca="false">SUMIFS('Bill lines'!$I$2:$I$2201,'Bill lines'!$A$2:$A$2201,A319)</f>
        <v>3741.44</v>
      </c>
      <c r="G319" s="17" t="n">
        <f aca="false">ROUND(ROUND(F319*100,0)/10,0)/100</f>
        <v>374.14</v>
      </c>
      <c r="H319" s="17" t="n">
        <f aca="false">F319+G319</f>
        <v>4115.58</v>
      </c>
      <c r="I319" s="26" t="n">
        <f aca="false">DATE(YEAR(B319),MONTH(B319),1)</f>
        <v>46113</v>
      </c>
      <c r="J319" s="22" t="str">
        <f aca="false">IF(COUNTIFS('Bill lines'!$A$2:$A$2201,A319,'Bill lines'!$J$2:$J$2201,"No")=0,"Yes","No")</f>
        <v>Yes</v>
      </c>
    </row>
    <row r="320" customFormat="false" ht="15" hidden="false" customHeight="false" outlineLevel="0" collapsed="false">
      <c r="A320" s="22" t="s">
        <v>1264</v>
      </c>
      <c r="B320" s="23" t="n">
        <v>46125</v>
      </c>
      <c r="C320" s="22" t="s">
        <v>1021</v>
      </c>
      <c r="D320" s="21" t="n">
        <v>1003</v>
      </c>
      <c r="E320" s="12" t="n">
        <f aca="false">COUNTIFS('Bill lines'!$A$2:$A$2201,A320)</f>
        <v>4</v>
      </c>
      <c r="F320" s="17" t="n">
        <f aca="false">SUMIFS('Bill lines'!$I$2:$I$2201,'Bill lines'!$A$2:$A$2201,A320)</f>
        <v>7791.06</v>
      </c>
      <c r="G320" s="17" t="n">
        <f aca="false">ROUND(ROUND(F320*100,0)/10,0)/100</f>
        <v>779.11</v>
      </c>
      <c r="H320" s="17" t="n">
        <f aca="false">F320+G320</f>
        <v>8570.17</v>
      </c>
      <c r="I320" s="26" t="n">
        <f aca="false">DATE(YEAR(B320),MONTH(B320),1)</f>
        <v>46113</v>
      </c>
      <c r="J320" s="22" t="str">
        <f aca="false">IF(COUNTIFS('Bill lines'!$A$2:$A$2201,A320,'Bill lines'!$J$2:$J$2201,"No")=0,"Yes","No")</f>
        <v>Yes</v>
      </c>
    </row>
    <row r="321" customFormat="false" ht="15" hidden="false" customHeight="false" outlineLevel="0" collapsed="false">
      <c r="A321" s="22" t="s">
        <v>1265</v>
      </c>
      <c r="B321" s="23" t="n">
        <v>46125</v>
      </c>
      <c r="C321" s="22" t="s">
        <v>939</v>
      </c>
      <c r="D321" s="21" t="n">
        <v>1016</v>
      </c>
      <c r="E321" s="12" t="n">
        <f aca="false">COUNTIFS('Bill lines'!$A$2:$A$2201,A321)</f>
        <v>2</v>
      </c>
      <c r="F321" s="17" t="n">
        <f aca="false">SUMIFS('Bill lines'!$I$2:$I$2201,'Bill lines'!$A$2:$A$2201,A321)</f>
        <v>3421.85</v>
      </c>
      <c r="G321" s="17" t="n">
        <f aca="false">ROUND(ROUND(F321*100,0)/10,0)/100</f>
        <v>342.19</v>
      </c>
      <c r="H321" s="17" t="n">
        <f aca="false">F321+G321</f>
        <v>3764.04</v>
      </c>
      <c r="I321" s="26" t="n">
        <f aca="false">DATE(YEAR(B321),MONTH(B321),1)</f>
        <v>46113</v>
      </c>
      <c r="J321" s="22" t="str">
        <f aca="false">IF(COUNTIFS('Bill lines'!$A$2:$A$2201,A321,'Bill lines'!$J$2:$J$2201,"No")=0,"Yes","No")</f>
        <v>Yes</v>
      </c>
    </row>
    <row r="322" customFormat="false" ht="15" hidden="false" customHeight="false" outlineLevel="0" collapsed="false">
      <c r="A322" s="22" t="s">
        <v>1266</v>
      </c>
      <c r="B322" s="23" t="n">
        <v>46125</v>
      </c>
      <c r="C322" s="22" t="s">
        <v>937</v>
      </c>
      <c r="D322" s="21" t="n">
        <v>1040</v>
      </c>
      <c r="E322" s="12" t="n">
        <f aca="false">COUNTIFS('Bill lines'!$A$2:$A$2201,A322)</f>
        <v>3</v>
      </c>
      <c r="F322" s="17" t="n">
        <f aca="false">SUMIFS('Bill lines'!$I$2:$I$2201,'Bill lines'!$A$2:$A$2201,A322)</f>
        <v>5828.52</v>
      </c>
      <c r="G322" s="17" t="n">
        <f aca="false">ROUND(ROUND(F322*100,0)/10,0)/100</f>
        <v>582.85</v>
      </c>
      <c r="H322" s="17" t="n">
        <f aca="false">F322+G322</f>
        <v>6411.37</v>
      </c>
      <c r="I322" s="26" t="n">
        <f aca="false">DATE(YEAR(B322),MONTH(B322),1)</f>
        <v>46113</v>
      </c>
      <c r="J322" s="22" t="str">
        <f aca="false">IF(COUNTIFS('Bill lines'!$A$2:$A$2201,A322,'Bill lines'!$J$2:$J$2201,"No")=0,"Yes","No")</f>
        <v>Yes</v>
      </c>
    </row>
    <row r="323" customFormat="false" ht="15" hidden="false" customHeight="false" outlineLevel="0" collapsed="false">
      <c r="A323" s="22" t="s">
        <v>1267</v>
      </c>
      <c r="B323" s="23" t="n">
        <v>46125</v>
      </c>
      <c r="C323" s="22" t="s">
        <v>944</v>
      </c>
      <c r="D323" s="21" t="n">
        <v>1046</v>
      </c>
      <c r="E323" s="12" t="n">
        <f aca="false">COUNTIFS('Bill lines'!$A$2:$A$2201,A323)</f>
        <v>3</v>
      </c>
      <c r="F323" s="17" t="n">
        <f aca="false">SUMIFS('Bill lines'!$I$2:$I$2201,'Bill lines'!$A$2:$A$2201,A323)</f>
        <v>4788.05</v>
      </c>
      <c r="G323" s="17" t="n">
        <f aca="false">ROUND(ROUND(F323*100,0)/10,0)/100</f>
        <v>478.81</v>
      </c>
      <c r="H323" s="17" t="n">
        <f aca="false">F323+G323</f>
        <v>5266.86</v>
      </c>
      <c r="I323" s="26" t="n">
        <f aca="false">DATE(YEAR(B323),MONTH(B323),1)</f>
        <v>46113</v>
      </c>
      <c r="J323" s="22" t="str">
        <f aca="false">IF(COUNTIFS('Bill lines'!$A$2:$A$2201,A323,'Bill lines'!$J$2:$J$2201,"No")=0,"Yes","No")</f>
        <v>No</v>
      </c>
    </row>
    <row r="324" customFormat="false" ht="15" hidden="false" customHeight="false" outlineLevel="0" collapsed="false">
      <c r="A324" s="22" t="s">
        <v>1268</v>
      </c>
      <c r="B324" s="23" t="n">
        <v>46126</v>
      </c>
      <c r="C324" s="22" t="s">
        <v>964</v>
      </c>
      <c r="D324" s="21" t="n">
        <v>1009</v>
      </c>
      <c r="E324" s="12" t="n">
        <f aca="false">COUNTIFS('Bill lines'!$A$2:$A$2201,A324)</f>
        <v>3</v>
      </c>
      <c r="F324" s="17" t="n">
        <f aca="false">SUMIFS('Bill lines'!$I$2:$I$2201,'Bill lines'!$A$2:$A$2201,A324)</f>
        <v>4266.42</v>
      </c>
      <c r="G324" s="17" t="n">
        <f aca="false">ROUND(ROUND(F324*100,0)/10,0)/100</f>
        <v>426.64</v>
      </c>
      <c r="H324" s="17" t="n">
        <f aca="false">F324+G324</f>
        <v>4693.06</v>
      </c>
      <c r="I324" s="26" t="n">
        <f aca="false">DATE(YEAR(B324),MONTH(B324),1)</f>
        <v>46113</v>
      </c>
      <c r="J324" s="22" t="str">
        <f aca="false">IF(COUNTIFS('Bill lines'!$A$2:$A$2201,A324,'Bill lines'!$J$2:$J$2201,"No")=0,"Yes","No")</f>
        <v>Yes</v>
      </c>
    </row>
    <row r="325" customFormat="false" ht="15" hidden="false" customHeight="false" outlineLevel="0" collapsed="false">
      <c r="A325" s="22" t="s">
        <v>1269</v>
      </c>
      <c r="B325" s="23" t="n">
        <v>46126</v>
      </c>
      <c r="C325" s="22" t="s">
        <v>1002</v>
      </c>
      <c r="D325" s="21" t="n">
        <v>1024</v>
      </c>
      <c r="E325" s="12" t="n">
        <f aca="false">COUNTIFS('Bill lines'!$A$2:$A$2201,A325)</f>
        <v>3</v>
      </c>
      <c r="F325" s="17" t="n">
        <f aca="false">SUMIFS('Bill lines'!$I$2:$I$2201,'Bill lines'!$A$2:$A$2201,A325)</f>
        <v>6257.42</v>
      </c>
      <c r="G325" s="17" t="n">
        <f aca="false">ROUND(ROUND(F325*100,0)/10,0)/100</f>
        <v>625.74</v>
      </c>
      <c r="H325" s="17" t="n">
        <f aca="false">F325+G325</f>
        <v>6883.16</v>
      </c>
      <c r="I325" s="26" t="n">
        <f aca="false">DATE(YEAR(B325),MONTH(B325),1)</f>
        <v>46113</v>
      </c>
      <c r="J325" s="22" t="str">
        <f aca="false">IF(COUNTIFS('Bill lines'!$A$2:$A$2201,A325,'Bill lines'!$J$2:$J$2201,"No")=0,"Yes","No")</f>
        <v>No</v>
      </c>
    </row>
    <row r="326" customFormat="false" ht="15" hidden="false" customHeight="false" outlineLevel="0" collapsed="false">
      <c r="A326" s="22" t="s">
        <v>1270</v>
      </c>
      <c r="B326" s="23" t="n">
        <v>46126</v>
      </c>
      <c r="C326" s="22" t="s">
        <v>1002</v>
      </c>
      <c r="D326" s="21" t="n">
        <v>1024</v>
      </c>
      <c r="E326" s="12" t="n">
        <f aca="false">COUNTIFS('Bill lines'!$A$2:$A$2201,A326)</f>
        <v>3</v>
      </c>
      <c r="F326" s="17" t="n">
        <f aca="false">SUMIFS('Bill lines'!$I$2:$I$2201,'Bill lines'!$A$2:$A$2201,A326)</f>
        <v>5311.53</v>
      </c>
      <c r="G326" s="17" t="n">
        <f aca="false">ROUND(ROUND(F326*100,0)/10,0)/100</f>
        <v>531.15</v>
      </c>
      <c r="H326" s="17" t="n">
        <f aca="false">F326+G326</f>
        <v>5842.68</v>
      </c>
      <c r="I326" s="26" t="n">
        <f aca="false">DATE(YEAR(B326),MONTH(B326),1)</f>
        <v>46113</v>
      </c>
      <c r="J326" s="22" t="str">
        <f aca="false">IF(COUNTIFS('Bill lines'!$A$2:$A$2201,A326,'Bill lines'!$J$2:$J$2201,"No")=0,"Yes","No")</f>
        <v>Yes</v>
      </c>
    </row>
    <row r="327" customFormat="false" ht="15" hidden="false" customHeight="false" outlineLevel="0" collapsed="false">
      <c r="A327" s="22" t="s">
        <v>1271</v>
      </c>
      <c r="B327" s="23" t="n">
        <v>46127</v>
      </c>
      <c r="C327" s="22" t="s">
        <v>931</v>
      </c>
      <c r="D327" s="21" t="n">
        <v>1035</v>
      </c>
      <c r="E327" s="12" t="n">
        <f aca="false">COUNTIFS('Bill lines'!$A$2:$A$2201,A327)</f>
        <v>5</v>
      </c>
      <c r="F327" s="17" t="n">
        <f aca="false">SUMIFS('Bill lines'!$I$2:$I$2201,'Bill lines'!$A$2:$A$2201,A327)</f>
        <v>9404.16</v>
      </c>
      <c r="G327" s="17" t="n">
        <f aca="false">ROUND(ROUND(F327*100,0)/10,0)/100</f>
        <v>940.42</v>
      </c>
      <c r="H327" s="17" t="n">
        <f aca="false">F327+G327</f>
        <v>10344.58</v>
      </c>
      <c r="I327" s="26" t="n">
        <f aca="false">DATE(YEAR(B327),MONTH(B327),1)</f>
        <v>46113</v>
      </c>
      <c r="J327" s="22" t="str">
        <f aca="false">IF(COUNTIFS('Bill lines'!$A$2:$A$2201,A327,'Bill lines'!$J$2:$J$2201,"No")=0,"Yes","No")</f>
        <v>Yes</v>
      </c>
    </row>
    <row r="328" customFormat="false" ht="15" hidden="false" customHeight="false" outlineLevel="0" collapsed="false">
      <c r="A328" s="22" t="s">
        <v>1272</v>
      </c>
      <c r="B328" s="23" t="n">
        <v>46128</v>
      </c>
      <c r="C328" s="22" t="s">
        <v>935</v>
      </c>
      <c r="D328" s="21" t="n">
        <v>1015</v>
      </c>
      <c r="E328" s="12" t="n">
        <f aca="false">COUNTIFS('Bill lines'!$A$2:$A$2201,A328)</f>
        <v>5</v>
      </c>
      <c r="F328" s="17" t="n">
        <f aca="false">SUMIFS('Bill lines'!$I$2:$I$2201,'Bill lines'!$A$2:$A$2201,A328)</f>
        <v>5346.61</v>
      </c>
      <c r="G328" s="17" t="n">
        <f aca="false">ROUND(ROUND(F328*100,0)/10,0)/100</f>
        <v>534.66</v>
      </c>
      <c r="H328" s="17" t="n">
        <f aca="false">F328+G328</f>
        <v>5881.27</v>
      </c>
      <c r="I328" s="26" t="n">
        <f aca="false">DATE(YEAR(B328),MONTH(B328),1)</f>
        <v>46113</v>
      </c>
      <c r="J328" s="22" t="str">
        <f aca="false">IF(COUNTIFS('Bill lines'!$A$2:$A$2201,A328,'Bill lines'!$J$2:$J$2201,"No")=0,"Yes","No")</f>
        <v>No</v>
      </c>
    </row>
    <row r="329" customFormat="false" ht="15" hidden="false" customHeight="false" outlineLevel="0" collapsed="false">
      <c r="A329" s="22" t="s">
        <v>1273</v>
      </c>
      <c r="B329" s="23" t="n">
        <v>46128</v>
      </c>
      <c r="C329" s="22" t="s">
        <v>989</v>
      </c>
      <c r="D329" s="21" t="n">
        <v>1018</v>
      </c>
      <c r="E329" s="12" t="n">
        <f aca="false">COUNTIFS('Bill lines'!$A$2:$A$2201,A329)</f>
        <v>4</v>
      </c>
      <c r="F329" s="17" t="n">
        <f aca="false">SUMIFS('Bill lines'!$I$2:$I$2201,'Bill lines'!$A$2:$A$2201,A329)</f>
        <v>24125.93</v>
      </c>
      <c r="G329" s="17" t="n">
        <f aca="false">ROUND(ROUND(F329*100,0)/10,0)/100</f>
        <v>2412.59</v>
      </c>
      <c r="H329" s="17" t="n">
        <f aca="false">F329+G329</f>
        <v>26538.52</v>
      </c>
      <c r="I329" s="26" t="n">
        <f aca="false">DATE(YEAR(B329),MONTH(B329),1)</f>
        <v>46113</v>
      </c>
      <c r="J329" s="22" t="str">
        <f aca="false">IF(COUNTIFS('Bill lines'!$A$2:$A$2201,A329,'Bill lines'!$J$2:$J$2201,"No")=0,"Yes","No")</f>
        <v>No</v>
      </c>
    </row>
    <row r="330" customFormat="false" ht="15" hidden="false" customHeight="false" outlineLevel="0" collapsed="false">
      <c r="A330" s="22" t="s">
        <v>1274</v>
      </c>
      <c r="B330" s="23" t="n">
        <v>46128</v>
      </c>
      <c r="C330" s="22" t="s">
        <v>933</v>
      </c>
      <c r="D330" s="21" t="n">
        <v>1024</v>
      </c>
      <c r="E330" s="12" t="n">
        <f aca="false">COUNTIFS('Bill lines'!$A$2:$A$2201,A330)</f>
        <v>3</v>
      </c>
      <c r="F330" s="17" t="n">
        <f aca="false">SUMIFS('Bill lines'!$I$2:$I$2201,'Bill lines'!$A$2:$A$2201,A330)</f>
        <v>5604.01</v>
      </c>
      <c r="G330" s="17" t="n">
        <f aca="false">ROUND(ROUND(F330*100,0)/10,0)/100</f>
        <v>560.4</v>
      </c>
      <c r="H330" s="17" t="n">
        <f aca="false">F330+G330</f>
        <v>6164.41</v>
      </c>
      <c r="I330" s="26" t="n">
        <f aca="false">DATE(YEAR(B330),MONTH(B330),1)</f>
        <v>46113</v>
      </c>
      <c r="J330" s="22" t="str">
        <f aca="false">IF(COUNTIFS('Bill lines'!$A$2:$A$2201,A330,'Bill lines'!$J$2:$J$2201,"No")=0,"Yes","No")</f>
        <v>Yes</v>
      </c>
    </row>
    <row r="331" customFormat="false" ht="15" hidden="false" customHeight="false" outlineLevel="0" collapsed="false">
      <c r="A331" s="22" t="s">
        <v>1275</v>
      </c>
      <c r="B331" s="23" t="n">
        <v>46128</v>
      </c>
      <c r="C331" s="22" t="s">
        <v>989</v>
      </c>
      <c r="D331" s="21" t="n">
        <v>1051</v>
      </c>
      <c r="E331" s="12" t="n">
        <f aca="false">COUNTIFS('Bill lines'!$A$2:$A$2201,A331)</f>
        <v>2</v>
      </c>
      <c r="F331" s="17" t="n">
        <f aca="false">SUMIFS('Bill lines'!$I$2:$I$2201,'Bill lines'!$A$2:$A$2201,A331)</f>
        <v>16201.86</v>
      </c>
      <c r="G331" s="17" t="n">
        <f aca="false">ROUND(ROUND(F331*100,0)/10,0)/100</f>
        <v>1620.19</v>
      </c>
      <c r="H331" s="17" t="n">
        <f aca="false">F331+G331</f>
        <v>17822.05</v>
      </c>
      <c r="I331" s="26" t="n">
        <f aca="false">DATE(YEAR(B331),MONTH(B331),1)</f>
        <v>46113</v>
      </c>
      <c r="J331" s="22" t="str">
        <f aca="false">IF(COUNTIFS('Bill lines'!$A$2:$A$2201,A331,'Bill lines'!$J$2:$J$2201,"No")=0,"Yes","No")</f>
        <v>Yes</v>
      </c>
    </row>
    <row r="332" customFormat="false" ht="15" hidden="false" customHeight="false" outlineLevel="0" collapsed="false">
      <c r="A332" s="22" t="s">
        <v>1276</v>
      </c>
      <c r="B332" s="23" t="n">
        <v>46128</v>
      </c>
      <c r="C332" s="22" t="s">
        <v>935</v>
      </c>
      <c r="D332" s="21" t="n">
        <v>1056</v>
      </c>
      <c r="E332" s="12" t="n">
        <f aca="false">COUNTIFS('Bill lines'!$A$2:$A$2201,A332)</f>
        <v>1</v>
      </c>
      <c r="F332" s="17" t="n">
        <f aca="false">SUMIFS('Bill lines'!$I$2:$I$2201,'Bill lines'!$A$2:$A$2201,A332)</f>
        <v>2445.38</v>
      </c>
      <c r="G332" s="17" t="n">
        <f aca="false">ROUND(ROUND(F332*100,0)/10,0)/100</f>
        <v>244.54</v>
      </c>
      <c r="H332" s="17" t="n">
        <f aca="false">F332+G332</f>
        <v>2689.92</v>
      </c>
      <c r="I332" s="26" t="n">
        <f aca="false">DATE(YEAR(B332),MONTH(B332),1)</f>
        <v>46113</v>
      </c>
      <c r="J332" s="22" t="str">
        <f aca="false">IF(COUNTIFS('Bill lines'!$A$2:$A$2201,A332,'Bill lines'!$J$2:$J$2201,"No")=0,"Yes","No")</f>
        <v>Yes</v>
      </c>
    </row>
    <row r="333" customFormat="false" ht="15" hidden="false" customHeight="false" outlineLevel="0" collapsed="false">
      <c r="A333" s="22" t="s">
        <v>1277</v>
      </c>
      <c r="B333" s="23" t="n">
        <v>46129</v>
      </c>
      <c r="C333" s="22" t="s">
        <v>957</v>
      </c>
      <c r="D333" s="21" t="n">
        <v>1028</v>
      </c>
      <c r="E333" s="12" t="n">
        <f aca="false">COUNTIFS('Bill lines'!$A$2:$A$2201,A333)</f>
        <v>3</v>
      </c>
      <c r="F333" s="17" t="n">
        <f aca="false">SUMIFS('Bill lines'!$I$2:$I$2201,'Bill lines'!$A$2:$A$2201,A333)</f>
        <v>5602.65</v>
      </c>
      <c r="G333" s="17" t="n">
        <f aca="false">ROUND(ROUND(F333*100,0)/10,0)/100</f>
        <v>560.27</v>
      </c>
      <c r="H333" s="17" t="n">
        <f aca="false">F333+G333</f>
        <v>6162.92</v>
      </c>
      <c r="I333" s="26" t="n">
        <f aca="false">DATE(YEAR(B333),MONTH(B333),1)</f>
        <v>46113</v>
      </c>
      <c r="J333" s="22" t="str">
        <f aca="false">IF(COUNTIFS('Bill lines'!$A$2:$A$2201,A333,'Bill lines'!$J$2:$J$2201,"No")=0,"Yes","No")</f>
        <v>Yes</v>
      </c>
    </row>
    <row r="334" customFormat="false" ht="15" hidden="false" customHeight="false" outlineLevel="0" collapsed="false">
      <c r="A334" s="22" t="s">
        <v>1278</v>
      </c>
      <c r="B334" s="23" t="n">
        <v>46129</v>
      </c>
      <c r="C334" s="22" t="s">
        <v>959</v>
      </c>
      <c r="D334" s="21" t="n">
        <v>1053</v>
      </c>
      <c r="E334" s="12" t="n">
        <f aca="false">COUNTIFS('Bill lines'!$A$2:$A$2201,A334)</f>
        <v>2</v>
      </c>
      <c r="F334" s="17" t="n">
        <f aca="false">SUMIFS('Bill lines'!$I$2:$I$2201,'Bill lines'!$A$2:$A$2201,A334)</f>
        <v>3022.68</v>
      </c>
      <c r="G334" s="17" t="n">
        <f aca="false">ROUND(ROUND(F334*100,0)/10,0)/100</f>
        <v>302.27</v>
      </c>
      <c r="H334" s="17" t="n">
        <f aca="false">F334+G334</f>
        <v>3324.95</v>
      </c>
      <c r="I334" s="26" t="n">
        <f aca="false">DATE(YEAR(B334),MONTH(B334),1)</f>
        <v>46113</v>
      </c>
      <c r="J334" s="22" t="str">
        <f aca="false">IF(COUNTIFS('Bill lines'!$A$2:$A$2201,A334,'Bill lines'!$J$2:$J$2201,"No")=0,"Yes","No")</f>
        <v>No</v>
      </c>
    </row>
    <row r="335" customFormat="false" ht="15" hidden="false" customHeight="false" outlineLevel="0" collapsed="false">
      <c r="A335" s="22" t="s">
        <v>1279</v>
      </c>
      <c r="B335" s="23" t="n">
        <v>46129</v>
      </c>
      <c r="C335" s="22" t="s">
        <v>957</v>
      </c>
      <c r="D335" s="21" t="n">
        <v>1054</v>
      </c>
      <c r="E335" s="12" t="n">
        <f aca="false">COUNTIFS('Bill lines'!$A$2:$A$2201,A335)</f>
        <v>2</v>
      </c>
      <c r="F335" s="17" t="n">
        <f aca="false">SUMIFS('Bill lines'!$I$2:$I$2201,'Bill lines'!$A$2:$A$2201,A335)</f>
        <v>2338.66</v>
      </c>
      <c r="G335" s="17" t="n">
        <f aca="false">ROUND(ROUND(F335*100,0)/10,0)/100</f>
        <v>233.87</v>
      </c>
      <c r="H335" s="17" t="n">
        <f aca="false">F335+G335</f>
        <v>2572.53</v>
      </c>
      <c r="I335" s="26" t="n">
        <f aca="false">DATE(YEAR(B335),MONTH(B335),1)</f>
        <v>46113</v>
      </c>
      <c r="J335" s="22" t="str">
        <f aca="false">IF(COUNTIFS('Bill lines'!$A$2:$A$2201,A335,'Bill lines'!$J$2:$J$2201,"No")=0,"Yes","No")</f>
        <v>Yes</v>
      </c>
    </row>
    <row r="336" customFormat="false" ht="15" hidden="false" customHeight="false" outlineLevel="0" collapsed="false">
      <c r="A336" s="22" t="s">
        <v>1280</v>
      </c>
      <c r="B336" s="23" t="n">
        <v>46130</v>
      </c>
      <c r="C336" s="22" t="s">
        <v>935</v>
      </c>
      <c r="D336" s="21" t="n">
        <v>1018</v>
      </c>
      <c r="E336" s="12" t="n">
        <f aca="false">COUNTIFS('Bill lines'!$A$2:$A$2201,A336)</f>
        <v>4</v>
      </c>
      <c r="F336" s="17" t="n">
        <f aca="false">SUMIFS('Bill lines'!$I$2:$I$2201,'Bill lines'!$A$2:$A$2201,A336)</f>
        <v>6325.2</v>
      </c>
      <c r="G336" s="17" t="n">
        <f aca="false">ROUND(ROUND(F336*100,0)/10,0)/100</f>
        <v>632.52</v>
      </c>
      <c r="H336" s="17" t="n">
        <f aca="false">F336+G336</f>
        <v>6957.72</v>
      </c>
      <c r="I336" s="26" t="n">
        <f aca="false">DATE(YEAR(B336),MONTH(B336),1)</f>
        <v>46113</v>
      </c>
      <c r="J336" s="22" t="str">
        <f aca="false">IF(COUNTIFS('Bill lines'!$A$2:$A$2201,A336,'Bill lines'!$J$2:$J$2201,"No")=0,"Yes","No")</f>
        <v>Yes</v>
      </c>
    </row>
    <row r="337" customFormat="false" ht="15" hidden="false" customHeight="false" outlineLevel="0" collapsed="false">
      <c r="A337" s="22" t="s">
        <v>1281</v>
      </c>
      <c r="B337" s="23" t="n">
        <v>46130</v>
      </c>
      <c r="C337" s="22" t="s">
        <v>935</v>
      </c>
      <c r="D337" s="21" t="n">
        <v>1047</v>
      </c>
      <c r="E337" s="12" t="n">
        <f aca="false">COUNTIFS('Bill lines'!$A$2:$A$2201,A337)</f>
        <v>4</v>
      </c>
      <c r="F337" s="17" t="n">
        <f aca="false">SUMIFS('Bill lines'!$I$2:$I$2201,'Bill lines'!$A$2:$A$2201,A337)</f>
        <v>6582.57</v>
      </c>
      <c r="G337" s="17" t="n">
        <f aca="false">ROUND(ROUND(F337*100,0)/10,0)/100</f>
        <v>658.26</v>
      </c>
      <c r="H337" s="17" t="n">
        <f aca="false">F337+G337</f>
        <v>7240.83</v>
      </c>
      <c r="I337" s="26" t="n">
        <f aca="false">DATE(YEAR(B337),MONTH(B337),1)</f>
        <v>46113</v>
      </c>
      <c r="J337" s="22" t="str">
        <f aca="false">IF(COUNTIFS('Bill lines'!$A$2:$A$2201,A337,'Bill lines'!$J$2:$J$2201,"No")=0,"Yes","No")</f>
        <v>Yes</v>
      </c>
    </row>
    <row r="338" customFormat="false" ht="15" hidden="false" customHeight="false" outlineLevel="0" collapsed="false">
      <c r="A338" s="22" t="s">
        <v>1282</v>
      </c>
      <c r="B338" s="23" t="n">
        <v>46130</v>
      </c>
      <c r="C338" s="22" t="s">
        <v>964</v>
      </c>
      <c r="D338" s="21" t="n">
        <v>1048</v>
      </c>
      <c r="E338" s="12" t="n">
        <f aca="false">COUNTIFS('Bill lines'!$A$2:$A$2201,A338)</f>
        <v>2</v>
      </c>
      <c r="F338" s="17" t="n">
        <f aca="false">SUMIFS('Bill lines'!$I$2:$I$2201,'Bill lines'!$A$2:$A$2201,A338)</f>
        <v>2682.12</v>
      </c>
      <c r="G338" s="17" t="n">
        <f aca="false">ROUND(ROUND(F338*100,0)/10,0)/100</f>
        <v>268.21</v>
      </c>
      <c r="H338" s="17" t="n">
        <f aca="false">F338+G338</f>
        <v>2950.33</v>
      </c>
      <c r="I338" s="26" t="n">
        <f aca="false">DATE(YEAR(B338),MONTH(B338),1)</f>
        <v>46113</v>
      </c>
      <c r="J338" s="22" t="str">
        <f aca="false">IF(COUNTIFS('Bill lines'!$A$2:$A$2201,A338,'Bill lines'!$J$2:$J$2201,"No")=0,"Yes","No")</f>
        <v>Yes</v>
      </c>
    </row>
    <row r="339" customFormat="false" ht="15" hidden="false" customHeight="false" outlineLevel="0" collapsed="false">
      <c r="A339" s="22" t="s">
        <v>1283</v>
      </c>
      <c r="B339" s="23" t="n">
        <v>46131</v>
      </c>
      <c r="C339" s="22" t="s">
        <v>929</v>
      </c>
      <c r="D339" s="21" t="n">
        <v>1025</v>
      </c>
      <c r="E339" s="12" t="n">
        <f aca="false">COUNTIFS('Bill lines'!$A$2:$A$2201,A339)</f>
        <v>3</v>
      </c>
      <c r="F339" s="17" t="n">
        <f aca="false">SUMIFS('Bill lines'!$I$2:$I$2201,'Bill lines'!$A$2:$A$2201,A339)</f>
        <v>5890.05</v>
      </c>
      <c r="G339" s="17" t="n">
        <f aca="false">ROUND(ROUND(F339*100,0)/10,0)/100</f>
        <v>589.01</v>
      </c>
      <c r="H339" s="17" t="n">
        <f aca="false">F339+G339</f>
        <v>6479.06</v>
      </c>
      <c r="I339" s="26" t="n">
        <f aca="false">DATE(YEAR(B339),MONTH(B339),1)</f>
        <v>46113</v>
      </c>
      <c r="J339" s="22" t="str">
        <f aca="false">IF(COUNTIFS('Bill lines'!$A$2:$A$2201,A339,'Bill lines'!$J$2:$J$2201,"No")=0,"Yes","No")</f>
        <v>Yes</v>
      </c>
    </row>
    <row r="340" customFormat="false" ht="15" hidden="false" customHeight="false" outlineLevel="0" collapsed="false">
      <c r="A340" s="22" t="s">
        <v>1284</v>
      </c>
      <c r="B340" s="23" t="n">
        <v>46131</v>
      </c>
      <c r="C340" s="22" t="s">
        <v>931</v>
      </c>
      <c r="D340" s="21" t="n">
        <v>1039</v>
      </c>
      <c r="E340" s="12" t="n">
        <f aca="false">COUNTIFS('Bill lines'!$A$2:$A$2201,A340)</f>
        <v>4</v>
      </c>
      <c r="F340" s="17" t="n">
        <f aca="false">SUMIFS('Bill lines'!$I$2:$I$2201,'Bill lines'!$A$2:$A$2201,A340)</f>
        <v>4671.9</v>
      </c>
      <c r="G340" s="17" t="n">
        <f aca="false">ROUND(ROUND(F340*100,0)/10,0)/100</f>
        <v>467.19</v>
      </c>
      <c r="H340" s="17" t="n">
        <f aca="false">F340+G340</f>
        <v>5139.09</v>
      </c>
      <c r="I340" s="26" t="n">
        <f aca="false">DATE(YEAR(B340),MONTH(B340),1)</f>
        <v>46113</v>
      </c>
      <c r="J340" s="22" t="str">
        <f aca="false">IF(COUNTIFS('Bill lines'!$A$2:$A$2201,A340,'Bill lines'!$J$2:$J$2201,"No")=0,"Yes","No")</f>
        <v>Yes</v>
      </c>
    </row>
    <row r="341" customFormat="false" ht="15" hidden="false" customHeight="false" outlineLevel="0" collapsed="false">
      <c r="A341" s="22" t="s">
        <v>1285</v>
      </c>
      <c r="B341" s="23" t="n">
        <v>46132</v>
      </c>
      <c r="C341" s="22" t="s">
        <v>986</v>
      </c>
      <c r="D341" s="21" t="n">
        <v>1025</v>
      </c>
      <c r="E341" s="12" t="n">
        <f aca="false">COUNTIFS('Bill lines'!$A$2:$A$2201,A341)</f>
        <v>2</v>
      </c>
      <c r="F341" s="17" t="n">
        <f aca="false">SUMIFS('Bill lines'!$I$2:$I$2201,'Bill lines'!$A$2:$A$2201,A341)</f>
        <v>17423.51</v>
      </c>
      <c r="G341" s="17" t="n">
        <f aca="false">ROUND(ROUND(F341*100,0)/10,0)/100</f>
        <v>1742.35</v>
      </c>
      <c r="H341" s="17" t="n">
        <f aca="false">F341+G341</f>
        <v>19165.86</v>
      </c>
      <c r="I341" s="26" t="n">
        <f aca="false">DATE(YEAR(B341),MONTH(B341),1)</f>
        <v>46113</v>
      </c>
      <c r="J341" s="22" t="str">
        <f aca="false">IF(COUNTIFS('Bill lines'!$A$2:$A$2201,A341,'Bill lines'!$J$2:$J$2201,"No")=0,"Yes","No")</f>
        <v>Yes</v>
      </c>
    </row>
    <row r="342" customFormat="false" ht="15" hidden="false" customHeight="false" outlineLevel="0" collapsed="false">
      <c r="A342" s="22" t="s">
        <v>1286</v>
      </c>
      <c r="B342" s="23" t="n">
        <v>46132</v>
      </c>
      <c r="C342" s="22" t="s">
        <v>933</v>
      </c>
      <c r="D342" s="21" t="n">
        <v>1060</v>
      </c>
      <c r="E342" s="12" t="n">
        <f aca="false">COUNTIFS('Bill lines'!$A$2:$A$2201,A342)</f>
        <v>2</v>
      </c>
      <c r="F342" s="17" t="n">
        <f aca="false">SUMIFS('Bill lines'!$I$2:$I$2201,'Bill lines'!$A$2:$A$2201,A342)</f>
        <v>2895.52</v>
      </c>
      <c r="G342" s="17" t="n">
        <f aca="false">ROUND(ROUND(F342*100,0)/10,0)/100</f>
        <v>289.55</v>
      </c>
      <c r="H342" s="17" t="n">
        <f aca="false">F342+G342</f>
        <v>3185.07</v>
      </c>
      <c r="I342" s="26" t="n">
        <f aca="false">DATE(YEAR(B342),MONTH(B342),1)</f>
        <v>46113</v>
      </c>
      <c r="J342" s="22" t="str">
        <f aca="false">IF(COUNTIFS('Bill lines'!$A$2:$A$2201,A342,'Bill lines'!$J$2:$J$2201,"No")=0,"Yes","No")</f>
        <v>Yes</v>
      </c>
    </row>
    <row r="343" customFormat="false" ht="15" hidden="false" customHeight="false" outlineLevel="0" collapsed="false">
      <c r="A343" s="22" t="s">
        <v>1287</v>
      </c>
      <c r="B343" s="23" t="n">
        <v>46133</v>
      </c>
      <c r="C343" s="22" t="s">
        <v>999</v>
      </c>
      <c r="D343" s="21" t="n">
        <v>1024</v>
      </c>
      <c r="E343" s="12" t="n">
        <f aca="false">COUNTIFS('Bill lines'!$A$2:$A$2201,A343)</f>
        <v>3</v>
      </c>
      <c r="F343" s="17" t="n">
        <f aca="false">SUMIFS('Bill lines'!$I$2:$I$2201,'Bill lines'!$A$2:$A$2201,A343)</f>
        <v>4425.34</v>
      </c>
      <c r="G343" s="17" t="n">
        <f aca="false">ROUND(ROUND(F343*100,0)/10,0)/100</f>
        <v>442.53</v>
      </c>
      <c r="H343" s="17" t="n">
        <f aca="false">F343+G343</f>
        <v>4867.87</v>
      </c>
      <c r="I343" s="26" t="n">
        <f aca="false">DATE(YEAR(B343),MONTH(B343),1)</f>
        <v>46113</v>
      </c>
      <c r="J343" s="22" t="str">
        <f aca="false">IF(COUNTIFS('Bill lines'!$A$2:$A$2201,A343,'Bill lines'!$J$2:$J$2201,"No")=0,"Yes","No")</f>
        <v>Yes</v>
      </c>
    </row>
    <row r="344" customFormat="false" ht="15" hidden="false" customHeight="false" outlineLevel="0" collapsed="false">
      <c r="A344" s="22" t="s">
        <v>1288</v>
      </c>
      <c r="B344" s="23" t="n">
        <v>46133</v>
      </c>
      <c r="C344" s="22" t="s">
        <v>946</v>
      </c>
      <c r="D344" s="21" t="n">
        <v>1053</v>
      </c>
      <c r="E344" s="12" t="n">
        <f aca="false">COUNTIFS('Bill lines'!$A$2:$A$2201,A344)</f>
        <v>3</v>
      </c>
      <c r="F344" s="17" t="n">
        <f aca="false">SUMIFS('Bill lines'!$I$2:$I$2201,'Bill lines'!$A$2:$A$2201,A344)</f>
        <v>15132.99</v>
      </c>
      <c r="G344" s="17" t="n">
        <f aca="false">ROUND(ROUND(F344*100,0)/10,0)/100</f>
        <v>1513.3</v>
      </c>
      <c r="H344" s="17" t="n">
        <f aca="false">F344+G344</f>
        <v>16646.29</v>
      </c>
      <c r="I344" s="26" t="n">
        <f aca="false">DATE(YEAR(B344),MONTH(B344),1)</f>
        <v>46113</v>
      </c>
      <c r="J344" s="22" t="str">
        <f aca="false">IF(COUNTIFS('Bill lines'!$A$2:$A$2201,A344,'Bill lines'!$J$2:$J$2201,"No")=0,"Yes","No")</f>
        <v>Yes</v>
      </c>
    </row>
    <row r="345" customFormat="false" ht="15" hidden="false" customHeight="false" outlineLevel="0" collapsed="false">
      <c r="A345" s="22" t="s">
        <v>1289</v>
      </c>
      <c r="B345" s="23" t="n">
        <v>46134</v>
      </c>
      <c r="C345" s="22" t="s">
        <v>949</v>
      </c>
      <c r="D345" s="21" t="n">
        <v>1046</v>
      </c>
      <c r="E345" s="12" t="n">
        <f aca="false">COUNTIFS('Bill lines'!$A$2:$A$2201,A345)</f>
        <v>3</v>
      </c>
      <c r="F345" s="17" t="n">
        <f aca="false">SUMIFS('Bill lines'!$I$2:$I$2201,'Bill lines'!$A$2:$A$2201,A345)</f>
        <v>4074.54</v>
      </c>
      <c r="G345" s="17" t="n">
        <f aca="false">ROUND(ROUND(F345*100,0)/10,0)/100</f>
        <v>407.45</v>
      </c>
      <c r="H345" s="17" t="n">
        <f aca="false">F345+G345</f>
        <v>4481.99</v>
      </c>
      <c r="I345" s="26" t="n">
        <f aca="false">DATE(YEAR(B345),MONTH(B345),1)</f>
        <v>46113</v>
      </c>
      <c r="J345" s="22" t="str">
        <f aca="false">IF(COUNTIFS('Bill lines'!$A$2:$A$2201,A345,'Bill lines'!$J$2:$J$2201,"No")=0,"Yes","No")</f>
        <v>Yes</v>
      </c>
    </row>
    <row r="346" customFormat="false" ht="15" hidden="false" customHeight="false" outlineLevel="0" collapsed="false">
      <c r="A346" s="22" t="s">
        <v>1290</v>
      </c>
      <c r="B346" s="23" t="n">
        <v>46134</v>
      </c>
      <c r="C346" s="22" t="s">
        <v>1021</v>
      </c>
      <c r="D346" s="21" t="n">
        <v>1055</v>
      </c>
      <c r="E346" s="12" t="n">
        <f aca="false">COUNTIFS('Bill lines'!$A$2:$A$2201,A346)</f>
        <v>2</v>
      </c>
      <c r="F346" s="17" t="n">
        <f aca="false">SUMIFS('Bill lines'!$I$2:$I$2201,'Bill lines'!$A$2:$A$2201,A346)</f>
        <v>4363.56</v>
      </c>
      <c r="G346" s="17" t="n">
        <f aca="false">ROUND(ROUND(F346*100,0)/10,0)/100</f>
        <v>436.36</v>
      </c>
      <c r="H346" s="17" t="n">
        <f aca="false">F346+G346</f>
        <v>4799.92</v>
      </c>
      <c r="I346" s="26" t="n">
        <f aca="false">DATE(YEAR(B346),MONTH(B346),1)</f>
        <v>46113</v>
      </c>
      <c r="J346" s="22" t="str">
        <f aca="false">IF(COUNTIFS('Bill lines'!$A$2:$A$2201,A346,'Bill lines'!$J$2:$J$2201,"No")=0,"Yes","No")</f>
        <v>Yes</v>
      </c>
    </row>
    <row r="347" customFormat="false" ht="15" hidden="false" customHeight="false" outlineLevel="0" collapsed="false">
      <c r="A347" s="22" t="s">
        <v>1291</v>
      </c>
      <c r="B347" s="23" t="n">
        <v>46135</v>
      </c>
      <c r="C347" s="22" t="s">
        <v>1002</v>
      </c>
      <c r="D347" s="21" t="n">
        <v>1009</v>
      </c>
      <c r="E347" s="12" t="n">
        <f aca="false">COUNTIFS('Bill lines'!$A$2:$A$2201,A347)</f>
        <v>3</v>
      </c>
      <c r="F347" s="17" t="n">
        <f aca="false">SUMIFS('Bill lines'!$I$2:$I$2201,'Bill lines'!$A$2:$A$2201,A347)</f>
        <v>5627.51</v>
      </c>
      <c r="G347" s="17" t="n">
        <f aca="false">ROUND(ROUND(F347*100,0)/10,0)/100</f>
        <v>562.75</v>
      </c>
      <c r="H347" s="17" t="n">
        <f aca="false">F347+G347</f>
        <v>6190.26</v>
      </c>
      <c r="I347" s="26" t="n">
        <f aca="false">DATE(YEAR(B347),MONTH(B347),1)</f>
        <v>46113</v>
      </c>
      <c r="J347" s="22" t="str">
        <f aca="false">IF(COUNTIFS('Bill lines'!$A$2:$A$2201,A347,'Bill lines'!$J$2:$J$2201,"No")=0,"Yes","No")</f>
        <v>Yes</v>
      </c>
    </row>
    <row r="348" customFormat="false" ht="15" hidden="false" customHeight="false" outlineLevel="0" collapsed="false">
      <c r="A348" s="22" t="s">
        <v>1292</v>
      </c>
      <c r="B348" s="23" t="n">
        <v>46135</v>
      </c>
      <c r="C348" s="22" t="s">
        <v>1021</v>
      </c>
      <c r="D348" s="21" t="n">
        <v>1048</v>
      </c>
      <c r="E348" s="12" t="n">
        <f aca="false">COUNTIFS('Bill lines'!$A$2:$A$2201,A348)</f>
        <v>2</v>
      </c>
      <c r="F348" s="17" t="n">
        <f aca="false">SUMIFS('Bill lines'!$I$2:$I$2201,'Bill lines'!$A$2:$A$2201,A348)</f>
        <v>4457.02</v>
      </c>
      <c r="G348" s="17" t="n">
        <f aca="false">ROUND(ROUND(F348*100,0)/10,0)/100</f>
        <v>445.7</v>
      </c>
      <c r="H348" s="17" t="n">
        <f aca="false">F348+G348</f>
        <v>4902.72</v>
      </c>
      <c r="I348" s="26" t="n">
        <f aca="false">DATE(YEAR(B348),MONTH(B348),1)</f>
        <v>46113</v>
      </c>
      <c r="J348" s="22" t="str">
        <f aca="false">IF(COUNTIFS('Bill lines'!$A$2:$A$2201,A348,'Bill lines'!$J$2:$J$2201,"No")=0,"Yes","No")</f>
        <v>Yes</v>
      </c>
    </row>
    <row r="349" customFormat="false" ht="15" hidden="false" customHeight="false" outlineLevel="0" collapsed="false">
      <c r="A349" s="22" t="s">
        <v>1293</v>
      </c>
      <c r="B349" s="23" t="n">
        <v>46135</v>
      </c>
      <c r="C349" s="22" t="s">
        <v>929</v>
      </c>
      <c r="D349" s="21" t="n">
        <v>1054</v>
      </c>
      <c r="E349" s="12" t="n">
        <f aca="false">COUNTIFS('Bill lines'!$A$2:$A$2201,A349)</f>
        <v>2</v>
      </c>
      <c r="F349" s="17" t="n">
        <f aca="false">SUMIFS('Bill lines'!$I$2:$I$2201,'Bill lines'!$A$2:$A$2201,A349)</f>
        <v>3057.9</v>
      </c>
      <c r="G349" s="17" t="n">
        <f aca="false">ROUND(ROUND(F349*100,0)/10,0)/100</f>
        <v>305.79</v>
      </c>
      <c r="H349" s="17" t="n">
        <f aca="false">F349+G349</f>
        <v>3363.69</v>
      </c>
      <c r="I349" s="26" t="n">
        <f aca="false">DATE(YEAR(B349),MONTH(B349),1)</f>
        <v>46113</v>
      </c>
      <c r="J349" s="22" t="str">
        <f aca="false">IF(COUNTIFS('Bill lines'!$A$2:$A$2201,A349,'Bill lines'!$J$2:$J$2201,"No")=0,"Yes","No")</f>
        <v>Yes</v>
      </c>
    </row>
    <row r="350" customFormat="false" ht="15" hidden="false" customHeight="false" outlineLevel="0" collapsed="false">
      <c r="A350" s="22" t="s">
        <v>1294</v>
      </c>
      <c r="B350" s="23" t="n">
        <v>46135</v>
      </c>
      <c r="C350" s="22" t="s">
        <v>929</v>
      </c>
      <c r="D350" s="21" t="n">
        <v>1061</v>
      </c>
      <c r="E350" s="12" t="n">
        <f aca="false">COUNTIFS('Bill lines'!$A$2:$A$2201,A350)</f>
        <v>2</v>
      </c>
      <c r="F350" s="17" t="n">
        <f aca="false">SUMIFS('Bill lines'!$I$2:$I$2201,'Bill lines'!$A$2:$A$2201,A350)</f>
        <v>4304.66</v>
      </c>
      <c r="G350" s="17" t="n">
        <f aca="false">ROUND(ROUND(F350*100,0)/10,0)/100</f>
        <v>430.47</v>
      </c>
      <c r="H350" s="17" t="n">
        <f aca="false">F350+G350</f>
        <v>4735.13</v>
      </c>
      <c r="I350" s="26" t="n">
        <f aca="false">DATE(YEAR(B350),MONTH(B350),1)</f>
        <v>46113</v>
      </c>
      <c r="J350" s="22" t="str">
        <f aca="false">IF(COUNTIFS('Bill lines'!$A$2:$A$2201,A350,'Bill lines'!$J$2:$J$2201,"No")=0,"Yes","No")</f>
        <v>No</v>
      </c>
    </row>
    <row r="351" customFormat="false" ht="15" hidden="false" customHeight="false" outlineLevel="0" collapsed="false">
      <c r="A351" s="22" t="s">
        <v>1295</v>
      </c>
      <c r="B351" s="23" t="n">
        <v>46136</v>
      </c>
      <c r="C351" s="22" t="s">
        <v>959</v>
      </c>
      <c r="D351" s="21" t="n">
        <v>1023</v>
      </c>
      <c r="E351" s="12" t="n">
        <f aca="false">COUNTIFS('Bill lines'!$A$2:$A$2201,A351)</f>
        <v>2</v>
      </c>
      <c r="F351" s="17" t="n">
        <f aca="false">SUMIFS('Bill lines'!$I$2:$I$2201,'Bill lines'!$A$2:$A$2201,A351)</f>
        <v>3149.54</v>
      </c>
      <c r="G351" s="17" t="n">
        <f aca="false">ROUND(ROUND(F351*100,0)/10,0)/100</f>
        <v>314.95</v>
      </c>
      <c r="H351" s="17" t="n">
        <f aca="false">F351+G351</f>
        <v>3464.49</v>
      </c>
      <c r="I351" s="26" t="n">
        <f aca="false">DATE(YEAR(B351),MONTH(B351),1)</f>
        <v>46113</v>
      </c>
      <c r="J351" s="22" t="str">
        <f aca="false">IF(COUNTIFS('Bill lines'!$A$2:$A$2201,A351,'Bill lines'!$J$2:$J$2201,"No")=0,"Yes","No")</f>
        <v>Yes</v>
      </c>
    </row>
    <row r="352" customFormat="false" ht="15" hidden="false" customHeight="false" outlineLevel="0" collapsed="false">
      <c r="A352" s="22" t="s">
        <v>1296</v>
      </c>
      <c r="B352" s="23" t="n">
        <v>46136</v>
      </c>
      <c r="C352" s="22" t="s">
        <v>957</v>
      </c>
      <c r="D352" s="21" t="n">
        <v>1035</v>
      </c>
      <c r="E352" s="12" t="n">
        <f aca="false">COUNTIFS('Bill lines'!$A$2:$A$2201,A352)</f>
        <v>4</v>
      </c>
      <c r="F352" s="17" t="n">
        <f aca="false">SUMIFS('Bill lines'!$I$2:$I$2201,'Bill lines'!$A$2:$A$2201,A352)</f>
        <v>6495.87</v>
      </c>
      <c r="G352" s="17" t="n">
        <f aca="false">ROUND(ROUND(F352*100,0)/10,0)/100</f>
        <v>649.59</v>
      </c>
      <c r="H352" s="17" t="n">
        <f aca="false">F352+G352</f>
        <v>7145.46</v>
      </c>
      <c r="I352" s="26" t="n">
        <f aca="false">DATE(YEAR(B352),MONTH(B352),1)</f>
        <v>46113</v>
      </c>
      <c r="J352" s="22" t="str">
        <f aca="false">IF(COUNTIFS('Bill lines'!$A$2:$A$2201,A352,'Bill lines'!$J$2:$J$2201,"No")=0,"Yes","No")</f>
        <v>Yes</v>
      </c>
    </row>
    <row r="353" customFormat="false" ht="15" hidden="false" customHeight="false" outlineLevel="0" collapsed="false">
      <c r="A353" s="22" t="s">
        <v>1297</v>
      </c>
      <c r="B353" s="23" t="n">
        <v>46136</v>
      </c>
      <c r="C353" s="22" t="s">
        <v>1002</v>
      </c>
      <c r="D353" s="21" t="n">
        <v>1063</v>
      </c>
      <c r="E353" s="12" t="n">
        <f aca="false">COUNTIFS('Bill lines'!$A$2:$A$2201,A353)</f>
        <v>4</v>
      </c>
      <c r="F353" s="17" t="n">
        <f aca="false">SUMIFS('Bill lines'!$I$2:$I$2201,'Bill lines'!$A$2:$A$2201,A353)</f>
        <v>6919.78</v>
      </c>
      <c r="G353" s="17" t="n">
        <f aca="false">ROUND(ROUND(F353*100,0)/10,0)/100</f>
        <v>691.98</v>
      </c>
      <c r="H353" s="17" t="n">
        <f aca="false">F353+G353</f>
        <v>7611.76</v>
      </c>
      <c r="I353" s="26" t="n">
        <f aca="false">DATE(YEAR(B353),MONTH(B353),1)</f>
        <v>46113</v>
      </c>
      <c r="J353" s="22" t="str">
        <f aca="false">IF(COUNTIFS('Bill lines'!$A$2:$A$2201,A353,'Bill lines'!$J$2:$J$2201,"No")=0,"Yes","No")</f>
        <v>Yes</v>
      </c>
    </row>
    <row r="354" customFormat="false" ht="15" hidden="false" customHeight="false" outlineLevel="0" collapsed="false">
      <c r="A354" s="22" t="s">
        <v>1298</v>
      </c>
      <c r="B354" s="23" t="n">
        <v>46137</v>
      </c>
      <c r="C354" s="22" t="s">
        <v>949</v>
      </c>
      <c r="D354" s="21" t="n">
        <v>1049</v>
      </c>
      <c r="E354" s="12" t="n">
        <f aca="false">COUNTIFS('Bill lines'!$A$2:$A$2201,A354)</f>
        <v>4</v>
      </c>
      <c r="F354" s="17" t="n">
        <f aca="false">SUMIFS('Bill lines'!$I$2:$I$2201,'Bill lines'!$A$2:$A$2201,A354)</f>
        <v>7316.87</v>
      </c>
      <c r="G354" s="17" t="n">
        <f aca="false">ROUND(ROUND(F354*100,0)/10,0)/100</f>
        <v>731.69</v>
      </c>
      <c r="H354" s="17" t="n">
        <f aca="false">F354+G354</f>
        <v>8048.56</v>
      </c>
      <c r="I354" s="26" t="n">
        <f aca="false">DATE(YEAR(B354),MONTH(B354),1)</f>
        <v>46113</v>
      </c>
      <c r="J354" s="22" t="str">
        <f aca="false">IF(COUNTIFS('Bill lines'!$A$2:$A$2201,A354,'Bill lines'!$J$2:$J$2201,"No")=0,"Yes","No")</f>
        <v>No</v>
      </c>
    </row>
    <row r="355" customFormat="false" ht="15" hidden="false" customHeight="false" outlineLevel="0" collapsed="false">
      <c r="A355" s="22" t="s">
        <v>1299</v>
      </c>
      <c r="B355" s="23" t="n">
        <v>46137</v>
      </c>
      <c r="C355" s="22" t="s">
        <v>937</v>
      </c>
      <c r="D355" s="21" t="n">
        <v>1056</v>
      </c>
      <c r="E355" s="12" t="n">
        <f aca="false">COUNTIFS('Bill lines'!$A$2:$A$2201,A355)</f>
        <v>4</v>
      </c>
      <c r="F355" s="17" t="n">
        <f aca="false">SUMIFS('Bill lines'!$I$2:$I$2201,'Bill lines'!$A$2:$A$2201,A355)</f>
        <v>6999.96</v>
      </c>
      <c r="G355" s="17" t="n">
        <f aca="false">ROUND(ROUND(F355*100,0)/10,0)/100</f>
        <v>700</v>
      </c>
      <c r="H355" s="17" t="n">
        <f aca="false">F355+G355</f>
        <v>7699.96</v>
      </c>
      <c r="I355" s="26" t="n">
        <f aca="false">DATE(YEAR(B355),MONTH(B355),1)</f>
        <v>46113</v>
      </c>
      <c r="J355" s="22" t="str">
        <f aca="false">IF(COUNTIFS('Bill lines'!$A$2:$A$2201,A355,'Bill lines'!$J$2:$J$2201,"No")=0,"Yes","No")</f>
        <v>No</v>
      </c>
    </row>
    <row r="356" customFormat="false" ht="15" hidden="false" customHeight="false" outlineLevel="0" collapsed="false">
      <c r="A356" s="22" t="s">
        <v>1300</v>
      </c>
      <c r="B356" s="23" t="n">
        <v>46137</v>
      </c>
      <c r="C356" s="22" t="s">
        <v>939</v>
      </c>
      <c r="D356" s="21" t="n">
        <v>1062</v>
      </c>
      <c r="E356" s="12" t="n">
        <f aca="false">COUNTIFS('Bill lines'!$A$2:$A$2201,A356)</f>
        <v>1</v>
      </c>
      <c r="F356" s="17" t="n">
        <f aca="false">SUMIFS('Bill lines'!$I$2:$I$2201,'Bill lines'!$A$2:$A$2201,A356)</f>
        <v>1146.64</v>
      </c>
      <c r="G356" s="17" t="n">
        <f aca="false">ROUND(ROUND(F356*100,0)/10,0)/100</f>
        <v>114.66</v>
      </c>
      <c r="H356" s="17" t="n">
        <f aca="false">F356+G356</f>
        <v>1261.3</v>
      </c>
      <c r="I356" s="26" t="n">
        <f aca="false">DATE(YEAR(B356),MONTH(B356),1)</f>
        <v>46113</v>
      </c>
      <c r="J356" s="22" t="str">
        <f aca="false">IF(COUNTIFS('Bill lines'!$A$2:$A$2201,A356,'Bill lines'!$J$2:$J$2201,"No")=0,"Yes","No")</f>
        <v>No</v>
      </c>
    </row>
    <row r="357" customFormat="false" ht="15" hidden="false" customHeight="false" outlineLevel="0" collapsed="false">
      <c r="A357" s="22" t="s">
        <v>1301</v>
      </c>
      <c r="B357" s="23" t="n">
        <v>46138</v>
      </c>
      <c r="C357" s="22" t="s">
        <v>939</v>
      </c>
      <c r="D357" s="21" t="n">
        <v>1046</v>
      </c>
      <c r="E357" s="12" t="n">
        <f aca="false">COUNTIFS('Bill lines'!$A$2:$A$2201,A357)</f>
        <v>4</v>
      </c>
      <c r="F357" s="17" t="n">
        <f aca="false">SUMIFS('Bill lines'!$I$2:$I$2201,'Bill lines'!$A$2:$A$2201,A357)</f>
        <v>4322.53</v>
      </c>
      <c r="G357" s="17" t="n">
        <f aca="false">ROUND(ROUND(F357*100,0)/10,0)/100</f>
        <v>432.25</v>
      </c>
      <c r="H357" s="17" t="n">
        <f aca="false">F357+G357</f>
        <v>4754.78</v>
      </c>
      <c r="I357" s="26" t="n">
        <f aca="false">DATE(YEAR(B357),MONTH(B357),1)</f>
        <v>46113</v>
      </c>
      <c r="J357" s="22" t="str">
        <f aca="false">IF(COUNTIFS('Bill lines'!$A$2:$A$2201,A357,'Bill lines'!$J$2:$J$2201,"No")=0,"Yes","No")</f>
        <v>Yes</v>
      </c>
    </row>
    <row r="358" customFormat="false" ht="15" hidden="false" customHeight="false" outlineLevel="0" collapsed="false">
      <c r="A358" s="22" t="s">
        <v>1302</v>
      </c>
      <c r="B358" s="23" t="n">
        <v>46139</v>
      </c>
      <c r="C358" s="22" t="s">
        <v>1002</v>
      </c>
      <c r="D358" s="21" t="n">
        <v>1019</v>
      </c>
      <c r="E358" s="12" t="n">
        <f aca="false">COUNTIFS('Bill lines'!$A$2:$A$2201,A358)</f>
        <v>2</v>
      </c>
      <c r="F358" s="17" t="n">
        <f aca="false">SUMIFS('Bill lines'!$I$2:$I$2201,'Bill lines'!$A$2:$A$2201,A358)</f>
        <v>3394.08</v>
      </c>
      <c r="G358" s="17" t="n">
        <f aca="false">ROUND(ROUND(F358*100,0)/10,0)/100</f>
        <v>339.41</v>
      </c>
      <c r="H358" s="17" t="n">
        <f aca="false">F358+G358</f>
        <v>3733.49</v>
      </c>
      <c r="I358" s="26" t="n">
        <f aca="false">DATE(YEAR(B358),MONTH(B358),1)</f>
        <v>46113</v>
      </c>
      <c r="J358" s="22" t="str">
        <f aca="false">IF(COUNTIFS('Bill lines'!$A$2:$A$2201,A358,'Bill lines'!$J$2:$J$2201,"No")=0,"Yes","No")</f>
        <v>Yes</v>
      </c>
    </row>
    <row r="359" customFormat="false" ht="15" hidden="false" customHeight="false" outlineLevel="0" collapsed="false">
      <c r="A359" s="22" t="s">
        <v>1303</v>
      </c>
      <c r="B359" s="23" t="n">
        <v>46139</v>
      </c>
      <c r="C359" s="22" t="s">
        <v>939</v>
      </c>
      <c r="D359" s="21" t="n">
        <v>1041</v>
      </c>
      <c r="E359" s="12" t="n">
        <f aca="false">COUNTIFS('Bill lines'!$A$2:$A$2201,A359)</f>
        <v>2</v>
      </c>
      <c r="F359" s="17" t="n">
        <f aca="false">SUMIFS('Bill lines'!$I$2:$I$2201,'Bill lines'!$A$2:$A$2201,A359)</f>
        <v>3108.38</v>
      </c>
      <c r="G359" s="17" t="n">
        <f aca="false">ROUND(ROUND(F359*100,0)/10,0)/100</f>
        <v>310.84</v>
      </c>
      <c r="H359" s="17" t="n">
        <f aca="false">F359+G359</f>
        <v>3419.22</v>
      </c>
      <c r="I359" s="26" t="n">
        <f aca="false">DATE(YEAR(B359),MONTH(B359),1)</f>
        <v>46113</v>
      </c>
      <c r="J359" s="22" t="str">
        <f aca="false">IF(COUNTIFS('Bill lines'!$A$2:$A$2201,A359,'Bill lines'!$J$2:$J$2201,"No")=0,"Yes","No")</f>
        <v>Yes</v>
      </c>
    </row>
    <row r="360" customFormat="false" ht="15" hidden="false" customHeight="false" outlineLevel="0" collapsed="false">
      <c r="A360" s="22" t="s">
        <v>1304</v>
      </c>
      <c r="B360" s="23" t="n">
        <v>46139</v>
      </c>
      <c r="C360" s="22" t="s">
        <v>937</v>
      </c>
      <c r="D360" s="21" t="n">
        <v>1051</v>
      </c>
      <c r="E360" s="12" t="n">
        <f aca="false">COUNTIFS('Bill lines'!$A$2:$A$2201,A360)</f>
        <v>5</v>
      </c>
      <c r="F360" s="17" t="n">
        <f aca="false">SUMIFS('Bill lines'!$I$2:$I$2201,'Bill lines'!$A$2:$A$2201,A360)</f>
        <v>7515.78</v>
      </c>
      <c r="G360" s="17" t="n">
        <f aca="false">ROUND(ROUND(F360*100,0)/10,0)/100</f>
        <v>751.58</v>
      </c>
      <c r="H360" s="17" t="n">
        <f aca="false">F360+G360</f>
        <v>8267.36</v>
      </c>
      <c r="I360" s="26" t="n">
        <f aca="false">DATE(YEAR(B360),MONTH(B360),1)</f>
        <v>46113</v>
      </c>
      <c r="J360" s="22" t="str">
        <f aca="false">IF(COUNTIFS('Bill lines'!$A$2:$A$2201,A360,'Bill lines'!$J$2:$J$2201,"No")=0,"Yes","No")</f>
        <v>Yes</v>
      </c>
    </row>
    <row r="361" customFormat="false" ht="15" hidden="false" customHeight="false" outlineLevel="0" collapsed="false">
      <c r="A361" s="22" t="s">
        <v>1305</v>
      </c>
      <c r="B361" s="23" t="n">
        <v>46139</v>
      </c>
      <c r="C361" s="22" t="s">
        <v>931</v>
      </c>
      <c r="D361" s="21" t="n">
        <v>1059</v>
      </c>
      <c r="E361" s="12" t="n">
        <f aca="false">COUNTIFS('Bill lines'!$A$2:$A$2201,A361)</f>
        <v>4</v>
      </c>
      <c r="F361" s="17" t="n">
        <f aca="false">SUMIFS('Bill lines'!$I$2:$I$2201,'Bill lines'!$A$2:$A$2201,A361)</f>
        <v>5255.19</v>
      </c>
      <c r="G361" s="17" t="n">
        <f aca="false">ROUND(ROUND(F361*100,0)/10,0)/100</f>
        <v>525.52</v>
      </c>
      <c r="H361" s="17" t="n">
        <f aca="false">F361+G361</f>
        <v>5780.71</v>
      </c>
      <c r="I361" s="26" t="n">
        <f aca="false">DATE(YEAR(B361),MONTH(B361),1)</f>
        <v>46113</v>
      </c>
      <c r="J361" s="22" t="str">
        <f aca="false">IF(COUNTIFS('Bill lines'!$A$2:$A$2201,A361,'Bill lines'!$J$2:$J$2201,"No")=0,"Yes","No")</f>
        <v>Yes</v>
      </c>
    </row>
    <row r="362" customFormat="false" ht="15" hidden="false" customHeight="false" outlineLevel="0" collapsed="false">
      <c r="A362" s="22" t="s">
        <v>1306</v>
      </c>
      <c r="B362" s="23" t="n">
        <v>46139</v>
      </c>
      <c r="C362" s="22" t="s">
        <v>935</v>
      </c>
      <c r="D362" s="21" t="n">
        <v>1062</v>
      </c>
      <c r="E362" s="12" t="n">
        <f aca="false">COUNTIFS('Bill lines'!$A$2:$A$2201,A362)</f>
        <v>2</v>
      </c>
      <c r="F362" s="17" t="n">
        <f aca="false">SUMIFS('Bill lines'!$I$2:$I$2201,'Bill lines'!$A$2:$A$2201,A362)</f>
        <v>3074.45</v>
      </c>
      <c r="G362" s="17" t="n">
        <f aca="false">ROUND(ROUND(F362*100,0)/10,0)/100</f>
        <v>307.45</v>
      </c>
      <c r="H362" s="17" t="n">
        <f aca="false">F362+G362</f>
        <v>3381.9</v>
      </c>
      <c r="I362" s="26" t="n">
        <f aca="false">DATE(YEAR(B362),MONTH(B362),1)</f>
        <v>46113</v>
      </c>
      <c r="J362" s="22" t="str">
        <f aca="false">IF(COUNTIFS('Bill lines'!$A$2:$A$2201,A362,'Bill lines'!$J$2:$J$2201,"No")=0,"Yes","No")</f>
        <v>Yes</v>
      </c>
    </row>
    <row r="363" customFormat="false" ht="15" hidden="false" customHeight="false" outlineLevel="0" collapsed="false">
      <c r="A363" s="22" t="s">
        <v>1307</v>
      </c>
      <c r="B363" s="23" t="n">
        <v>46140</v>
      </c>
      <c r="C363" s="22" t="s">
        <v>999</v>
      </c>
      <c r="D363" s="21" t="n">
        <v>1019</v>
      </c>
      <c r="E363" s="12" t="n">
        <f aca="false">COUNTIFS('Bill lines'!$A$2:$A$2201,A363)</f>
        <v>5</v>
      </c>
      <c r="F363" s="17" t="n">
        <f aca="false">SUMIFS('Bill lines'!$I$2:$I$2201,'Bill lines'!$A$2:$A$2201,A363)</f>
        <v>9397.6</v>
      </c>
      <c r="G363" s="17" t="n">
        <f aca="false">ROUND(ROUND(F363*100,0)/10,0)/100</f>
        <v>939.76</v>
      </c>
      <c r="H363" s="17" t="n">
        <f aca="false">F363+G363</f>
        <v>10337.36</v>
      </c>
      <c r="I363" s="26" t="n">
        <f aca="false">DATE(YEAR(B363),MONTH(B363),1)</f>
        <v>46113</v>
      </c>
      <c r="J363" s="22" t="str">
        <f aca="false">IF(COUNTIFS('Bill lines'!$A$2:$A$2201,A363,'Bill lines'!$J$2:$J$2201,"No")=0,"Yes","No")</f>
        <v>Yes</v>
      </c>
    </row>
    <row r="364" customFormat="false" ht="15" hidden="false" customHeight="false" outlineLevel="0" collapsed="false">
      <c r="A364" s="22" t="s">
        <v>1308</v>
      </c>
      <c r="B364" s="23" t="n">
        <v>46140</v>
      </c>
      <c r="C364" s="22" t="s">
        <v>931</v>
      </c>
      <c r="D364" s="21" t="n">
        <v>1061</v>
      </c>
      <c r="E364" s="12" t="n">
        <f aca="false">COUNTIFS('Bill lines'!$A$2:$A$2201,A364)</f>
        <v>2</v>
      </c>
      <c r="F364" s="17" t="n">
        <f aca="false">SUMIFS('Bill lines'!$I$2:$I$2201,'Bill lines'!$A$2:$A$2201,A364)</f>
        <v>2305.08</v>
      </c>
      <c r="G364" s="17" t="n">
        <f aca="false">ROUND(ROUND(F364*100,0)/10,0)/100</f>
        <v>230.51</v>
      </c>
      <c r="H364" s="17" t="n">
        <f aca="false">F364+G364</f>
        <v>2535.59</v>
      </c>
      <c r="I364" s="26" t="n">
        <f aca="false">DATE(YEAR(B364),MONTH(B364),1)</f>
        <v>46113</v>
      </c>
      <c r="J364" s="22" t="str">
        <f aca="false">IF(COUNTIFS('Bill lines'!$A$2:$A$2201,A364,'Bill lines'!$J$2:$J$2201,"No")=0,"Yes","No")</f>
        <v>No</v>
      </c>
    </row>
    <row r="365" customFormat="false" ht="15" hidden="false" customHeight="false" outlineLevel="0" collapsed="false">
      <c r="A365" s="22" t="s">
        <v>1309</v>
      </c>
      <c r="B365" s="23" t="n">
        <v>46141</v>
      </c>
      <c r="C365" s="22" t="s">
        <v>937</v>
      </c>
      <c r="D365" s="21" t="n">
        <v>1016</v>
      </c>
      <c r="E365" s="12" t="n">
        <f aca="false">COUNTIFS('Bill lines'!$A$2:$A$2201,A365)</f>
        <v>5</v>
      </c>
      <c r="F365" s="17" t="n">
        <f aca="false">SUMIFS('Bill lines'!$I$2:$I$2201,'Bill lines'!$A$2:$A$2201,A365)</f>
        <v>9197.4</v>
      </c>
      <c r="G365" s="17" t="n">
        <f aca="false">ROUND(ROUND(F365*100,0)/10,0)/100</f>
        <v>919.74</v>
      </c>
      <c r="H365" s="17" t="n">
        <f aca="false">F365+G365</f>
        <v>10117.14</v>
      </c>
      <c r="I365" s="26" t="n">
        <f aca="false">DATE(YEAR(B365),MONTH(B365),1)</f>
        <v>46113</v>
      </c>
      <c r="J365" s="22" t="str">
        <f aca="false">IF(COUNTIFS('Bill lines'!$A$2:$A$2201,A365,'Bill lines'!$J$2:$J$2201,"No")=0,"Yes","No")</f>
        <v>Yes</v>
      </c>
    </row>
    <row r="366" customFormat="false" ht="15" hidden="false" customHeight="false" outlineLevel="0" collapsed="false">
      <c r="A366" s="22" t="s">
        <v>1310</v>
      </c>
      <c r="B366" s="23" t="n">
        <v>46141</v>
      </c>
      <c r="C366" s="22" t="s">
        <v>944</v>
      </c>
      <c r="D366" s="21" t="n">
        <v>1041</v>
      </c>
      <c r="E366" s="12" t="n">
        <f aca="false">COUNTIFS('Bill lines'!$A$2:$A$2201,A366)</f>
        <v>1</v>
      </c>
      <c r="F366" s="17" t="n">
        <f aca="false">SUMIFS('Bill lines'!$I$2:$I$2201,'Bill lines'!$A$2:$A$2201,A366)</f>
        <v>1552.61</v>
      </c>
      <c r="G366" s="17" t="n">
        <f aca="false">ROUND(ROUND(F366*100,0)/10,0)/100</f>
        <v>155.26</v>
      </c>
      <c r="H366" s="17" t="n">
        <f aca="false">F366+G366</f>
        <v>1707.87</v>
      </c>
      <c r="I366" s="26" t="n">
        <f aca="false">DATE(YEAR(B366),MONTH(B366),1)</f>
        <v>46113</v>
      </c>
      <c r="J366" s="22" t="str">
        <f aca="false">IF(COUNTIFS('Bill lines'!$A$2:$A$2201,A366,'Bill lines'!$J$2:$J$2201,"No")=0,"Yes","No")</f>
        <v>Yes</v>
      </c>
    </row>
    <row r="367" customFormat="false" ht="15" hidden="false" customHeight="false" outlineLevel="0" collapsed="false">
      <c r="A367" s="22" t="s">
        <v>1311</v>
      </c>
      <c r="B367" s="23" t="n">
        <v>46141</v>
      </c>
      <c r="C367" s="22" t="s">
        <v>957</v>
      </c>
      <c r="D367" s="21" t="n">
        <v>1051</v>
      </c>
      <c r="E367" s="12" t="n">
        <f aca="false">COUNTIFS('Bill lines'!$A$2:$A$2201,A367)</f>
        <v>5</v>
      </c>
      <c r="F367" s="17" t="n">
        <f aca="false">SUMIFS('Bill lines'!$I$2:$I$2201,'Bill lines'!$A$2:$A$2201,A367)</f>
        <v>7975.92</v>
      </c>
      <c r="G367" s="17" t="n">
        <f aca="false">ROUND(ROUND(F367*100,0)/10,0)/100</f>
        <v>797.59</v>
      </c>
      <c r="H367" s="17" t="n">
        <f aca="false">F367+G367</f>
        <v>8773.51</v>
      </c>
      <c r="I367" s="26" t="n">
        <f aca="false">DATE(YEAR(B367),MONTH(B367),1)</f>
        <v>46113</v>
      </c>
      <c r="J367" s="22" t="str">
        <f aca="false">IF(COUNTIFS('Bill lines'!$A$2:$A$2201,A367,'Bill lines'!$J$2:$J$2201,"No")=0,"Yes","No")</f>
        <v>Yes</v>
      </c>
    </row>
    <row r="368" customFormat="false" ht="15" hidden="false" customHeight="false" outlineLevel="0" collapsed="false">
      <c r="A368" s="22" t="s">
        <v>1312</v>
      </c>
      <c r="B368" s="23" t="n">
        <v>46142</v>
      </c>
      <c r="C368" s="22" t="s">
        <v>959</v>
      </c>
      <c r="D368" s="21" t="n">
        <v>1034</v>
      </c>
      <c r="E368" s="12" t="n">
        <f aca="false">COUNTIFS('Bill lines'!$A$2:$A$2201,A368)</f>
        <v>3</v>
      </c>
      <c r="F368" s="17" t="n">
        <f aca="false">SUMIFS('Bill lines'!$I$2:$I$2201,'Bill lines'!$A$2:$A$2201,A368)</f>
        <v>5175.12</v>
      </c>
      <c r="G368" s="17" t="n">
        <f aca="false">ROUND(ROUND(F368*100,0)/10,0)/100</f>
        <v>517.51</v>
      </c>
      <c r="H368" s="17" t="n">
        <f aca="false">F368+G368</f>
        <v>5692.63</v>
      </c>
      <c r="I368" s="26" t="n">
        <f aca="false">DATE(YEAR(B368),MONTH(B368),1)</f>
        <v>46113</v>
      </c>
      <c r="J368" s="22" t="str">
        <f aca="false">IF(COUNTIFS('Bill lines'!$A$2:$A$2201,A368,'Bill lines'!$J$2:$J$2201,"No")=0,"Yes","No")</f>
        <v>Yes</v>
      </c>
    </row>
    <row r="369" customFormat="false" ht="15" hidden="false" customHeight="false" outlineLevel="0" collapsed="false">
      <c r="A369" s="22" t="s">
        <v>1313</v>
      </c>
      <c r="B369" s="23" t="n">
        <v>46142</v>
      </c>
      <c r="C369" s="22" t="s">
        <v>929</v>
      </c>
      <c r="D369" s="21" t="n">
        <v>1040</v>
      </c>
      <c r="E369" s="12" t="n">
        <f aca="false">COUNTIFS('Bill lines'!$A$2:$A$2201,A369)</f>
        <v>2</v>
      </c>
      <c r="F369" s="17" t="n">
        <f aca="false">SUMIFS('Bill lines'!$I$2:$I$2201,'Bill lines'!$A$2:$A$2201,A369)</f>
        <v>2180.44</v>
      </c>
      <c r="G369" s="17" t="n">
        <f aca="false">ROUND(ROUND(F369*100,0)/10,0)/100</f>
        <v>218.04</v>
      </c>
      <c r="H369" s="17" t="n">
        <f aca="false">F369+G369</f>
        <v>2398.48</v>
      </c>
      <c r="I369" s="26" t="n">
        <f aca="false">DATE(YEAR(B369),MONTH(B369),1)</f>
        <v>46113</v>
      </c>
      <c r="J369" s="22" t="str">
        <f aca="false">IF(COUNTIFS('Bill lines'!$A$2:$A$2201,A369,'Bill lines'!$J$2:$J$2201,"No")=0,"Yes","No")</f>
        <v>Yes</v>
      </c>
    </row>
    <row r="370" customFormat="false" ht="15" hidden="false" customHeight="false" outlineLevel="0" collapsed="false">
      <c r="A370" s="22" t="s">
        <v>1314</v>
      </c>
      <c r="B370" s="23" t="n">
        <v>46142</v>
      </c>
      <c r="C370" s="22" t="s">
        <v>959</v>
      </c>
      <c r="D370" s="21" t="n">
        <v>1047</v>
      </c>
      <c r="E370" s="12" t="n">
        <f aca="false">COUNTIFS('Bill lines'!$A$2:$A$2201,A370)</f>
        <v>3</v>
      </c>
      <c r="F370" s="17" t="n">
        <f aca="false">SUMIFS('Bill lines'!$I$2:$I$2201,'Bill lines'!$A$2:$A$2201,A370)</f>
        <v>5071.83</v>
      </c>
      <c r="G370" s="17" t="n">
        <f aca="false">ROUND(ROUND(F370*100,0)/10,0)/100</f>
        <v>507.18</v>
      </c>
      <c r="H370" s="17" t="n">
        <f aca="false">F370+G370</f>
        <v>5579.01</v>
      </c>
      <c r="I370" s="26" t="n">
        <f aca="false">DATE(YEAR(B370),MONTH(B370),1)</f>
        <v>46113</v>
      </c>
      <c r="J370" s="22" t="str">
        <f aca="false">IF(COUNTIFS('Bill lines'!$A$2:$A$2201,A370,'Bill lines'!$J$2:$J$2201,"No")=0,"Yes","No")</f>
        <v>Yes</v>
      </c>
    </row>
    <row r="371" customFormat="false" ht="15" hidden="false" customHeight="false" outlineLevel="0" collapsed="false">
      <c r="A371" s="22" t="s">
        <v>1315</v>
      </c>
      <c r="B371" s="23" t="n">
        <v>46142</v>
      </c>
      <c r="C371" s="22" t="s">
        <v>1021</v>
      </c>
      <c r="D371" s="21" t="n">
        <v>1049</v>
      </c>
      <c r="E371" s="12" t="n">
        <f aca="false">COUNTIFS('Bill lines'!$A$2:$A$2201,A371)</f>
        <v>4</v>
      </c>
      <c r="F371" s="17" t="n">
        <f aca="false">SUMIFS('Bill lines'!$I$2:$I$2201,'Bill lines'!$A$2:$A$2201,A371)</f>
        <v>5228.06</v>
      </c>
      <c r="G371" s="17" t="n">
        <f aca="false">ROUND(ROUND(F371*100,0)/10,0)/100</f>
        <v>522.81</v>
      </c>
      <c r="H371" s="17" t="n">
        <f aca="false">F371+G371</f>
        <v>5750.87</v>
      </c>
      <c r="I371" s="26" t="n">
        <f aca="false">DATE(YEAR(B371),MONTH(B371),1)</f>
        <v>46113</v>
      </c>
      <c r="J371" s="22" t="str">
        <f aca="false">IF(COUNTIFS('Bill lines'!$A$2:$A$2201,A371,'Bill lines'!$J$2:$J$2201,"No")=0,"Yes","No")</f>
        <v>Yes</v>
      </c>
    </row>
    <row r="372" customFormat="false" ht="15" hidden="false" customHeight="false" outlineLevel="0" collapsed="false">
      <c r="A372" s="22" t="s">
        <v>1316</v>
      </c>
      <c r="B372" s="23" t="n">
        <v>46143</v>
      </c>
      <c r="C372" s="22" t="s">
        <v>949</v>
      </c>
      <c r="D372" s="21" t="n">
        <v>1015</v>
      </c>
      <c r="E372" s="12" t="n">
        <f aca="false">COUNTIFS('Bill lines'!$A$2:$A$2201,A372)</f>
        <v>1</v>
      </c>
      <c r="F372" s="17" t="n">
        <f aca="false">SUMIFS('Bill lines'!$I$2:$I$2201,'Bill lines'!$A$2:$A$2201,A372)</f>
        <v>650.42</v>
      </c>
      <c r="G372" s="17" t="n">
        <f aca="false">ROUND(ROUND(F372*100,0)/10,0)/100</f>
        <v>65.04</v>
      </c>
      <c r="H372" s="17" t="n">
        <f aca="false">F372+G372</f>
        <v>715.46</v>
      </c>
      <c r="I372" s="26" t="n">
        <f aca="false">DATE(YEAR(B372),MONTH(B372),1)</f>
        <v>46143</v>
      </c>
      <c r="J372" s="22" t="str">
        <f aca="false">IF(COUNTIFS('Bill lines'!$A$2:$A$2201,A372,'Bill lines'!$J$2:$J$2201,"No")=0,"Yes","No")</f>
        <v>Yes</v>
      </c>
    </row>
    <row r="373" customFormat="false" ht="15" hidden="false" customHeight="false" outlineLevel="0" collapsed="false">
      <c r="A373" s="22" t="s">
        <v>1317</v>
      </c>
      <c r="B373" s="23" t="n">
        <v>46143</v>
      </c>
      <c r="C373" s="22" t="s">
        <v>935</v>
      </c>
      <c r="D373" s="21" t="n">
        <v>1023</v>
      </c>
      <c r="E373" s="12" t="n">
        <f aca="false">COUNTIFS('Bill lines'!$A$2:$A$2201,A373)</f>
        <v>3</v>
      </c>
      <c r="F373" s="17" t="n">
        <f aca="false">SUMIFS('Bill lines'!$I$2:$I$2201,'Bill lines'!$A$2:$A$2201,A373)</f>
        <v>5717.17</v>
      </c>
      <c r="G373" s="17" t="n">
        <f aca="false">ROUND(ROUND(F373*100,0)/10,0)/100</f>
        <v>571.72</v>
      </c>
      <c r="H373" s="17" t="n">
        <f aca="false">F373+G373</f>
        <v>6288.89</v>
      </c>
      <c r="I373" s="26" t="n">
        <f aca="false">DATE(YEAR(B373),MONTH(B373),1)</f>
        <v>46143</v>
      </c>
      <c r="J373" s="22" t="str">
        <f aca="false">IF(COUNTIFS('Bill lines'!$A$2:$A$2201,A373,'Bill lines'!$J$2:$J$2201,"No")=0,"Yes","No")</f>
        <v>Yes</v>
      </c>
    </row>
    <row r="374" customFormat="false" ht="15" hidden="false" customHeight="false" outlineLevel="0" collapsed="false">
      <c r="A374" s="22" t="s">
        <v>1318</v>
      </c>
      <c r="B374" s="23" t="n">
        <v>46143</v>
      </c>
      <c r="C374" s="22" t="s">
        <v>935</v>
      </c>
      <c r="D374" s="21" t="n">
        <v>1024</v>
      </c>
      <c r="E374" s="12" t="n">
        <f aca="false">COUNTIFS('Bill lines'!$A$2:$A$2201,A374)</f>
        <v>2</v>
      </c>
      <c r="F374" s="17" t="n">
        <f aca="false">SUMIFS('Bill lines'!$I$2:$I$2201,'Bill lines'!$A$2:$A$2201,A374)</f>
        <v>4637.43</v>
      </c>
      <c r="G374" s="17" t="n">
        <f aca="false">ROUND(ROUND(F374*100,0)/10,0)/100</f>
        <v>463.74</v>
      </c>
      <c r="H374" s="17" t="n">
        <f aca="false">F374+G374</f>
        <v>5101.17</v>
      </c>
      <c r="I374" s="26" t="n">
        <f aca="false">DATE(YEAR(B374),MONTH(B374),1)</f>
        <v>46143</v>
      </c>
      <c r="J374" s="22" t="str">
        <f aca="false">IF(COUNTIFS('Bill lines'!$A$2:$A$2201,A374,'Bill lines'!$J$2:$J$2201,"No")=0,"Yes","No")</f>
        <v>Yes</v>
      </c>
    </row>
    <row r="375" customFormat="false" ht="15" hidden="false" customHeight="false" outlineLevel="0" collapsed="false">
      <c r="A375" s="22" t="s">
        <v>1319</v>
      </c>
      <c r="B375" s="23" t="n">
        <v>46143</v>
      </c>
      <c r="C375" s="22" t="s">
        <v>1002</v>
      </c>
      <c r="D375" s="21" t="n">
        <v>1040</v>
      </c>
      <c r="E375" s="12" t="n">
        <f aca="false">COUNTIFS('Bill lines'!$A$2:$A$2201,A375)</f>
        <v>5</v>
      </c>
      <c r="F375" s="17" t="n">
        <f aca="false">SUMIFS('Bill lines'!$I$2:$I$2201,'Bill lines'!$A$2:$A$2201,A375)</f>
        <v>9111.77</v>
      </c>
      <c r="G375" s="17" t="n">
        <f aca="false">ROUND(ROUND(F375*100,0)/10,0)/100</f>
        <v>911.18</v>
      </c>
      <c r="H375" s="17" t="n">
        <f aca="false">F375+G375</f>
        <v>10022.95</v>
      </c>
      <c r="I375" s="26" t="n">
        <f aca="false">DATE(YEAR(B375),MONTH(B375),1)</f>
        <v>46143</v>
      </c>
      <c r="J375" s="22" t="str">
        <f aca="false">IF(COUNTIFS('Bill lines'!$A$2:$A$2201,A375,'Bill lines'!$J$2:$J$2201,"No")=0,"Yes","No")</f>
        <v>Yes</v>
      </c>
    </row>
    <row r="376" customFormat="false" ht="15" hidden="false" customHeight="false" outlineLevel="0" collapsed="false">
      <c r="A376" s="22" t="s">
        <v>1320</v>
      </c>
      <c r="B376" s="23" t="n">
        <v>46143</v>
      </c>
      <c r="C376" s="22" t="s">
        <v>939</v>
      </c>
      <c r="D376" s="21" t="n">
        <v>1049</v>
      </c>
      <c r="E376" s="12" t="n">
        <f aca="false">COUNTIFS('Bill lines'!$A$2:$A$2201,A376)</f>
        <v>5</v>
      </c>
      <c r="F376" s="17" t="n">
        <f aca="false">SUMIFS('Bill lines'!$I$2:$I$2201,'Bill lines'!$A$2:$A$2201,A376)</f>
        <v>6980.2</v>
      </c>
      <c r="G376" s="17" t="n">
        <f aca="false">ROUND(ROUND(F376*100,0)/10,0)/100</f>
        <v>698.02</v>
      </c>
      <c r="H376" s="17" t="n">
        <f aca="false">F376+G376</f>
        <v>7678.22</v>
      </c>
      <c r="I376" s="26" t="n">
        <f aca="false">DATE(YEAR(B376),MONTH(B376),1)</f>
        <v>46143</v>
      </c>
      <c r="J376" s="22" t="str">
        <f aca="false">IF(COUNTIFS('Bill lines'!$A$2:$A$2201,A376,'Bill lines'!$J$2:$J$2201,"No")=0,"Yes","No")</f>
        <v>Yes</v>
      </c>
    </row>
    <row r="377" customFormat="false" ht="15" hidden="false" customHeight="false" outlineLevel="0" collapsed="false">
      <c r="A377" s="22" t="s">
        <v>1321</v>
      </c>
      <c r="B377" s="23" t="n">
        <v>46143</v>
      </c>
      <c r="C377" s="22" t="s">
        <v>957</v>
      </c>
      <c r="D377" s="21" t="n">
        <v>1052</v>
      </c>
      <c r="E377" s="12" t="n">
        <f aca="false">COUNTIFS('Bill lines'!$A$2:$A$2201,A377)</f>
        <v>2</v>
      </c>
      <c r="F377" s="17" t="n">
        <f aca="false">SUMIFS('Bill lines'!$I$2:$I$2201,'Bill lines'!$A$2:$A$2201,A377)</f>
        <v>2968.62</v>
      </c>
      <c r="G377" s="17" t="n">
        <f aca="false">ROUND(ROUND(F377*100,0)/10,0)/100</f>
        <v>296.86</v>
      </c>
      <c r="H377" s="17" t="n">
        <f aca="false">F377+G377</f>
        <v>3265.48</v>
      </c>
      <c r="I377" s="26" t="n">
        <f aca="false">DATE(YEAR(B377),MONTH(B377),1)</f>
        <v>46143</v>
      </c>
      <c r="J377" s="22" t="str">
        <f aca="false">IF(COUNTIFS('Bill lines'!$A$2:$A$2201,A377,'Bill lines'!$J$2:$J$2201,"No")=0,"Yes","No")</f>
        <v>No</v>
      </c>
    </row>
    <row r="378" customFormat="false" ht="15" hidden="false" customHeight="false" outlineLevel="0" collapsed="false">
      <c r="A378" s="22" t="s">
        <v>1322</v>
      </c>
      <c r="B378" s="23" t="n">
        <v>46143</v>
      </c>
      <c r="C378" s="22" t="s">
        <v>959</v>
      </c>
      <c r="D378" s="21" t="n">
        <v>1052</v>
      </c>
      <c r="E378" s="12" t="n">
        <f aca="false">COUNTIFS('Bill lines'!$A$2:$A$2201,A378)</f>
        <v>2</v>
      </c>
      <c r="F378" s="17" t="n">
        <f aca="false">SUMIFS('Bill lines'!$I$2:$I$2201,'Bill lines'!$A$2:$A$2201,A378)</f>
        <v>4212.55</v>
      </c>
      <c r="G378" s="17" t="n">
        <f aca="false">ROUND(ROUND(F378*100,0)/10,0)/100</f>
        <v>421.26</v>
      </c>
      <c r="H378" s="17" t="n">
        <f aca="false">F378+G378</f>
        <v>4633.81</v>
      </c>
      <c r="I378" s="26" t="n">
        <f aca="false">DATE(YEAR(B378),MONTH(B378),1)</f>
        <v>46143</v>
      </c>
      <c r="J378" s="22" t="str">
        <f aca="false">IF(COUNTIFS('Bill lines'!$A$2:$A$2201,A378,'Bill lines'!$J$2:$J$2201,"No")=0,"Yes","No")</f>
        <v>No</v>
      </c>
    </row>
    <row r="379" customFormat="false" ht="15" hidden="false" customHeight="false" outlineLevel="0" collapsed="false">
      <c r="A379" s="22" t="s">
        <v>1323</v>
      </c>
      <c r="B379" s="23" t="n">
        <v>46143</v>
      </c>
      <c r="C379" s="22" t="s">
        <v>944</v>
      </c>
      <c r="D379" s="21" t="n">
        <v>1057</v>
      </c>
      <c r="E379" s="12" t="n">
        <f aca="false">COUNTIFS('Bill lines'!$A$2:$A$2201,A379)</f>
        <v>4</v>
      </c>
      <c r="F379" s="17" t="n">
        <f aca="false">SUMIFS('Bill lines'!$I$2:$I$2201,'Bill lines'!$A$2:$A$2201,A379)</f>
        <v>7233.68</v>
      </c>
      <c r="G379" s="17" t="n">
        <f aca="false">ROUND(ROUND(F379*100,0)/10,0)/100</f>
        <v>723.37</v>
      </c>
      <c r="H379" s="17" t="n">
        <f aca="false">F379+G379</f>
        <v>7957.05</v>
      </c>
      <c r="I379" s="26" t="n">
        <f aca="false">DATE(YEAR(B379),MONTH(B379),1)</f>
        <v>46143</v>
      </c>
      <c r="J379" s="22" t="str">
        <f aca="false">IF(COUNTIFS('Bill lines'!$A$2:$A$2201,A379,'Bill lines'!$J$2:$J$2201,"No")=0,"Yes","No")</f>
        <v>Yes</v>
      </c>
    </row>
    <row r="380" customFormat="false" ht="15" hidden="false" customHeight="false" outlineLevel="0" collapsed="false">
      <c r="A380" s="22" t="s">
        <v>1324</v>
      </c>
      <c r="B380" s="23" t="n">
        <v>46143</v>
      </c>
      <c r="C380" s="22" t="s">
        <v>959</v>
      </c>
      <c r="D380" s="21" t="n">
        <v>1061</v>
      </c>
      <c r="E380" s="12" t="n">
        <f aca="false">COUNTIFS('Bill lines'!$A$2:$A$2201,A380)</f>
        <v>2</v>
      </c>
      <c r="F380" s="17" t="n">
        <f aca="false">SUMIFS('Bill lines'!$I$2:$I$2201,'Bill lines'!$A$2:$A$2201,A380)</f>
        <v>4135.2</v>
      </c>
      <c r="G380" s="17" t="n">
        <f aca="false">ROUND(ROUND(F380*100,0)/10,0)/100</f>
        <v>413.52</v>
      </c>
      <c r="H380" s="17" t="n">
        <f aca="false">F380+G380</f>
        <v>4548.72</v>
      </c>
      <c r="I380" s="26" t="n">
        <f aca="false">DATE(YEAR(B380),MONTH(B380),1)</f>
        <v>46143</v>
      </c>
      <c r="J380" s="22" t="str">
        <f aca="false">IF(COUNTIFS('Bill lines'!$A$2:$A$2201,A380,'Bill lines'!$J$2:$J$2201,"No")=0,"Yes","No")</f>
        <v>Yes</v>
      </c>
    </row>
    <row r="381" customFormat="false" ht="15" hidden="false" customHeight="false" outlineLevel="0" collapsed="false">
      <c r="A381" s="22" t="s">
        <v>1325</v>
      </c>
      <c r="B381" s="23" t="n">
        <v>46144</v>
      </c>
      <c r="C381" s="22" t="s">
        <v>937</v>
      </c>
      <c r="D381" s="21" t="n">
        <v>1039</v>
      </c>
      <c r="E381" s="12" t="n">
        <f aca="false">COUNTIFS('Bill lines'!$A$2:$A$2201,A381)</f>
        <v>3</v>
      </c>
      <c r="F381" s="17" t="n">
        <f aca="false">SUMIFS('Bill lines'!$I$2:$I$2201,'Bill lines'!$A$2:$A$2201,A381)</f>
        <v>3909.96</v>
      </c>
      <c r="G381" s="17" t="n">
        <f aca="false">ROUND(ROUND(F381*100,0)/10,0)/100</f>
        <v>391</v>
      </c>
      <c r="H381" s="17" t="n">
        <f aca="false">F381+G381</f>
        <v>4300.96</v>
      </c>
      <c r="I381" s="26" t="n">
        <f aca="false">DATE(YEAR(B381),MONTH(B381),1)</f>
        <v>46143</v>
      </c>
      <c r="J381" s="22" t="str">
        <f aca="false">IF(COUNTIFS('Bill lines'!$A$2:$A$2201,A381,'Bill lines'!$J$2:$J$2201,"No")=0,"Yes","No")</f>
        <v>Yes</v>
      </c>
    </row>
    <row r="382" customFormat="false" ht="15" hidden="false" customHeight="false" outlineLevel="0" collapsed="false">
      <c r="A382" s="22" t="s">
        <v>1326</v>
      </c>
      <c r="B382" s="23" t="n">
        <v>46144</v>
      </c>
      <c r="C382" s="22" t="s">
        <v>935</v>
      </c>
      <c r="D382" s="21" t="n">
        <v>1060</v>
      </c>
      <c r="E382" s="12" t="n">
        <f aca="false">COUNTIFS('Bill lines'!$A$2:$A$2201,A382)</f>
        <v>2</v>
      </c>
      <c r="F382" s="17" t="n">
        <f aca="false">SUMIFS('Bill lines'!$I$2:$I$2201,'Bill lines'!$A$2:$A$2201,A382)</f>
        <v>3285.35</v>
      </c>
      <c r="G382" s="17" t="n">
        <f aca="false">ROUND(ROUND(F382*100,0)/10,0)/100</f>
        <v>328.54</v>
      </c>
      <c r="H382" s="17" t="n">
        <f aca="false">F382+G382</f>
        <v>3613.89</v>
      </c>
      <c r="I382" s="26" t="n">
        <f aca="false">DATE(YEAR(B382),MONTH(B382),1)</f>
        <v>46143</v>
      </c>
      <c r="J382" s="22" t="str">
        <f aca="false">IF(COUNTIFS('Bill lines'!$A$2:$A$2201,A382,'Bill lines'!$J$2:$J$2201,"No")=0,"Yes","No")</f>
        <v>Yes</v>
      </c>
    </row>
    <row r="383" customFormat="false" ht="15" hidden="false" customHeight="false" outlineLevel="0" collapsed="false">
      <c r="A383" s="22" t="s">
        <v>1327</v>
      </c>
      <c r="B383" s="23" t="n">
        <v>46144</v>
      </c>
      <c r="C383" s="22" t="s">
        <v>1002</v>
      </c>
      <c r="D383" s="21" t="n">
        <v>1061</v>
      </c>
      <c r="E383" s="12" t="n">
        <f aca="false">COUNTIFS('Bill lines'!$A$2:$A$2201,A383)</f>
        <v>1</v>
      </c>
      <c r="F383" s="17" t="n">
        <f aca="false">SUMIFS('Bill lines'!$I$2:$I$2201,'Bill lines'!$A$2:$A$2201,A383)</f>
        <v>2065.49</v>
      </c>
      <c r="G383" s="17" t="n">
        <f aca="false">ROUND(ROUND(F383*100,0)/10,0)/100</f>
        <v>206.55</v>
      </c>
      <c r="H383" s="17" t="n">
        <f aca="false">F383+G383</f>
        <v>2272.04</v>
      </c>
      <c r="I383" s="26" t="n">
        <f aca="false">DATE(YEAR(B383),MONTH(B383),1)</f>
        <v>46143</v>
      </c>
      <c r="J383" s="22" t="str">
        <f aca="false">IF(COUNTIFS('Bill lines'!$A$2:$A$2201,A383,'Bill lines'!$J$2:$J$2201,"No")=0,"Yes","No")</f>
        <v>No</v>
      </c>
    </row>
    <row r="384" customFormat="false" ht="15" hidden="false" customHeight="false" outlineLevel="0" collapsed="false">
      <c r="A384" s="22" t="s">
        <v>1328</v>
      </c>
      <c r="B384" s="23" t="n">
        <v>46145</v>
      </c>
      <c r="C384" s="22" t="s">
        <v>944</v>
      </c>
      <c r="D384" s="21" t="n">
        <v>1016</v>
      </c>
      <c r="E384" s="12" t="n">
        <f aca="false">COUNTIFS('Bill lines'!$A$2:$A$2201,A384)</f>
        <v>3</v>
      </c>
      <c r="F384" s="17" t="n">
        <f aca="false">SUMIFS('Bill lines'!$I$2:$I$2201,'Bill lines'!$A$2:$A$2201,A384)</f>
        <v>5188.37</v>
      </c>
      <c r="G384" s="17" t="n">
        <f aca="false">ROUND(ROUND(F384*100,0)/10,0)/100</f>
        <v>518.84</v>
      </c>
      <c r="H384" s="17" t="n">
        <f aca="false">F384+G384</f>
        <v>5707.21</v>
      </c>
      <c r="I384" s="26" t="n">
        <f aca="false">DATE(YEAR(B384),MONTH(B384),1)</f>
        <v>46143</v>
      </c>
      <c r="J384" s="22" t="str">
        <f aca="false">IF(COUNTIFS('Bill lines'!$A$2:$A$2201,A384,'Bill lines'!$J$2:$J$2201,"No")=0,"Yes","No")</f>
        <v>Yes</v>
      </c>
    </row>
    <row r="385" customFormat="false" ht="15" hidden="false" customHeight="false" outlineLevel="0" collapsed="false">
      <c r="A385" s="22" t="s">
        <v>1329</v>
      </c>
      <c r="B385" s="23" t="n">
        <v>46145</v>
      </c>
      <c r="C385" s="22" t="s">
        <v>989</v>
      </c>
      <c r="D385" s="21" t="n">
        <v>1023</v>
      </c>
      <c r="E385" s="12" t="n">
        <f aca="false">COUNTIFS('Bill lines'!$A$2:$A$2201,A385)</f>
        <v>3</v>
      </c>
      <c r="F385" s="17" t="n">
        <f aca="false">SUMIFS('Bill lines'!$I$2:$I$2201,'Bill lines'!$A$2:$A$2201,A385)</f>
        <v>19742.63</v>
      </c>
      <c r="G385" s="17" t="n">
        <f aca="false">ROUND(ROUND(F385*100,0)/10,0)/100</f>
        <v>1974.26</v>
      </c>
      <c r="H385" s="17" t="n">
        <f aca="false">F385+G385</f>
        <v>21716.89</v>
      </c>
      <c r="I385" s="26" t="n">
        <f aca="false">DATE(YEAR(B385),MONTH(B385),1)</f>
        <v>46143</v>
      </c>
      <c r="J385" s="22" t="str">
        <f aca="false">IF(COUNTIFS('Bill lines'!$A$2:$A$2201,A385,'Bill lines'!$J$2:$J$2201,"No")=0,"Yes","No")</f>
        <v>No</v>
      </c>
    </row>
    <row r="386" customFormat="false" ht="15" hidden="false" customHeight="false" outlineLevel="0" collapsed="false">
      <c r="A386" s="22" t="s">
        <v>1330</v>
      </c>
      <c r="B386" s="23" t="n">
        <v>46145</v>
      </c>
      <c r="C386" s="22" t="s">
        <v>999</v>
      </c>
      <c r="D386" s="21" t="n">
        <v>1046</v>
      </c>
      <c r="E386" s="12" t="n">
        <f aca="false">COUNTIFS('Bill lines'!$A$2:$A$2201,A386)</f>
        <v>5</v>
      </c>
      <c r="F386" s="17" t="n">
        <f aca="false">SUMIFS('Bill lines'!$I$2:$I$2201,'Bill lines'!$A$2:$A$2201,A386)</f>
        <v>9068.69</v>
      </c>
      <c r="G386" s="17" t="n">
        <f aca="false">ROUND(ROUND(F386*100,0)/10,0)/100</f>
        <v>906.87</v>
      </c>
      <c r="H386" s="17" t="n">
        <f aca="false">F386+G386</f>
        <v>9975.56</v>
      </c>
      <c r="I386" s="26" t="n">
        <f aca="false">DATE(YEAR(B386),MONTH(B386),1)</f>
        <v>46143</v>
      </c>
      <c r="J386" s="22" t="str">
        <f aca="false">IF(COUNTIFS('Bill lines'!$A$2:$A$2201,A386,'Bill lines'!$J$2:$J$2201,"No")=0,"Yes","No")</f>
        <v>Yes</v>
      </c>
    </row>
    <row r="387" customFormat="false" ht="15" hidden="false" customHeight="false" outlineLevel="0" collapsed="false">
      <c r="A387" s="22" t="s">
        <v>1331</v>
      </c>
      <c r="B387" s="23" t="n">
        <v>46145</v>
      </c>
      <c r="C387" s="22" t="s">
        <v>1021</v>
      </c>
      <c r="D387" s="21" t="n">
        <v>1049</v>
      </c>
      <c r="E387" s="12" t="n">
        <f aca="false">COUNTIFS('Bill lines'!$A$2:$A$2201,A387)</f>
        <v>4</v>
      </c>
      <c r="F387" s="17" t="n">
        <f aca="false">SUMIFS('Bill lines'!$I$2:$I$2201,'Bill lines'!$A$2:$A$2201,A387)</f>
        <v>5786.34</v>
      </c>
      <c r="G387" s="17" t="n">
        <f aca="false">ROUND(ROUND(F387*100,0)/10,0)/100</f>
        <v>578.63</v>
      </c>
      <c r="H387" s="17" t="n">
        <f aca="false">F387+G387</f>
        <v>6364.97</v>
      </c>
      <c r="I387" s="26" t="n">
        <f aca="false">DATE(YEAR(B387),MONTH(B387),1)</f>
        <v>46143</v>
      </c>
      <c r="J387" s="22" t="str">
        <f aca="false">IF(COUNTIFS('Bill lines'!$A$2:$A$2201,A387,'Bill lines'!$J$2:$J$2201,"No")=0,"Yes","No")</f>
        <v>Yes</v>
      </c>
    </row>
    <row r="388" customFormat="false" ht="15" hidden="false" customHeight="false" outlineLevel="0" collapsed="false">
      <c r="A388" s="22" t="s">
        <v>1332</v>
      </c>
      <c r="B388" s="23" t="n">
        <v>46146</v>
      </c>
      <c r="C388" s="22" t="s">
        <v>944</v>
      </c>
      <c r="D388" s="21" t="n">
        <v>1059</v>
      </c>
      <c r="E388" s="12" t="n">
        <f aca="false">COUNTIFS('Bill lines'!$A$2:$A$2201,A388)</f>
        <v>3</v>
      </c>
      <c r="F388" s="17" t="n">
        <f aca="false">SUMIFS('Bill lines'!$I$2:$I$2201,'Bill lines'!$A$2:$A$2201,A388)</f>
        <v>5893.02</v>
      </c>
      <c r="G388" s="17" t="n">
        <f aca="false">ROUND(ROUND(F388*100,0)/10,0)/100</f>
        <v>589.3</v>
      </c>
      <c r="H388" s="17" t="n">
        <f aca="false">F388+G388</f>
        <v>6482.32</v>
      </c>
      <c r="I388" s="26" t="n">
        <f aca="false">DATE(YEAR(B388),MONTH(B388),1)</f>
        <v>46143</v>
      </c>
      <c r="J388" s="22" t="str">
        <f aca="false">IF(COUNTIFS('Bill lines'!$A$2:$A$2201,A388,'Bill lines'!$J$2:$J$2201,"No")=0,"Yes","No")</f>
        <v>Yes</v>
      </c>
    </row>
    <row r="389" customFormat="false" ht="15" hidden="false" customHeight="false" outlineLevel="0" collapsed="false">
      <c r="A389" s="22" t="s">
        <v>1333</v>
      </c>
      <c r="B389" s="23" t="n">
        <v>46146</v>
      </c>
      <c r="C389" s="22" t="s">
        <v>935</v>
      </c>
      <c r="D389" s="21" t="n">
        <v>1065</v>
      </c>
      <c r="E389" s="12" t="n">
        <f aca="false">COUNTIFS('Bill lines'!$A$2:$A$2201,A389)</f>
        <v>3</v>
      </c>
      <c r="F389" s="17" t="n">
        <f aca="false">SUMIFS('Bill lines'!$I$2:$I$2201,'Bill lines'!$A$2:$A$2201,A389)</f>
        <v>6678.09</v>
      </c>
      <c r="G389" s="17" t="n">
        <f aca="false">ROUND(ROUND(F389*100,0)/10,0)/100</f>
        <v>667.81</v>
      </c>
      <c r="H389" s="17" t="n">
        <f aca="false">F389+G389</f>
        <v>7345.9</v>
      </c>
      <c r="I389" s="26" t="n">
        <f aca="false">DATE(YEAR(B389),MONTH(B389),1)</f>
        <v>46143</v>
      </c>
      <c r="J389" s="22" t="str">
        <f aca="false">IF(COUNTIFS('Bill lines'!$A$2:$A$2201,A389,'Bill lines'!$J$2:$J$2201,"No")=0,"Yes","No")</f>
        <v>Yes</v>
      </c>
    </row>
    <row r="390" customFormat="false" ht="15" hidden="false" customHeight="false" outlineLevel="0" collapsed="false">
      <c r="A390" s="22" t="s">
        <v>1334</v>
      </c>
      <c r="B390" s="23" t="n">
        <v>46147</v>
      </c>
      <c r="C390" s="22" t="s">
        <v>931</v>
      </c>
      <c r="D390" s="21" t="n">
        <v>1046</v>
      </c>
      <c r="E390" s="12" t="n">
        <f aca="false">COUNTIFS('Bill lines'!$A$2:$A$2201,A390)</f>
        <v>2</v>
      </c>
      <c r="F390" s="17" t="n">
        <f aca="false">SUMIFS('Bill lines'!$I$2:$I$2201,'Bill lines'!$A$2:$A$2201,A390)</f>
        <v>2338.75</v>
      </c>
      <c r="G390" s="17" t="n">
        <f aca="false">ROUND(ROUND(F390*100,0)/10,0)/100</f>
        <v>233.88</v>
      </c>
      <c r="H390" s="17" t="n">
        <f aca="false">F390+G390</f>
        <v>2572.63</v>
      </c>
      <c r="I390" s="26" t="n">
        <f aca="false">DATE(YEAR(B390),MONTH(B390),1)</f>
        <v>46143</v>
      </c>
      <c r="J390" s="22" t="str">
        <f aca="false">IF(COUNTIFS('Bill lines'!$A$2:$A$2201,A390,'Bill lines'!$J$2:$J$2201,"No")=0,"Yes","No")</f>
        <v>Yes</v>
      </c>
    </row>
    <row r="391" customFormat="false" ht="15" hidden="false" customHeight="false" outlineLevel="0" collapsed="false">
      <c r="A391" s="22" t="s">
        <v>1335</v>
      </c>
      <c r="B391" s="23" t="n">
        <v>46147</v>
      </c>
      <c r="C391" s="22" t="s">
        <v>959</v>
      </c>
      <c r="D391" s="21" t="n">
        <v>1061</v>
      </c>
      <c r="E391" s="12" t="n">
        <f aca="false">COUNTIFS('Bill lines'!$A$2:$A$2201,A391)</f>
        <v>2</v>
      </c>
      <c r="F391" s="17" t="n">
        <f aca="false">SUMIFS('Bill lines'!$I$2:$I$2201,'Bill lines'!$A$2:$A$2201,A391)</f>
        <v>3397.44</v>
      </c>
      <c r="G391" s="17" t="n">
        <f aca="false">ROUND(ROUND(F391*100,0)/10,0)/100</f>
        <v>339.74</v>
      </c>
      <c r="H391" s="17" t="n">
        <f aca="false">F391+G391</f>
        <v>3737.18</v>
      </c>
      <c r="I391" s="26" t="n">
        <f aca="false">DATE(YEAR(B391),MONTH(B391),1)</f>
        <v>46143</v>
      </c>
      <c r="J391" s="22" t="str">
        <f aca="false">IF(COUNTIFS('Bill lines'!$A$2:$A$2201,A391,'Bill lines'!$J$2:$J$2201,"No")=0,"Yes","No")</f>
        <v>No</v>
      </c>
    </row>
    <row r="392" customFormat="false" ht="15" hidden="false" customHeight="false" outlineLevel="0" collapsed="false">
      <c r="A392" s="22" t="s">
        <v>1336</v>
      </c>
      <c r="B392" s="23" t="n">
        <v>46148</v>
      </c>
      <c r="C392" s="22" t="s">
        <v>1002</v>
      </c>
      <c r="D392" s="21" t="n">
        <v>1018</v>
      </c>
      <c r="E392" s="12" t="n">
        <f aca="false">COUNTIFS('Bill lines'!$A$2:$A$2201,A392)</f>
        <v>5</v>
      </c>
      <c r="F392" s="17" t="n">
        <f aca="false">SUMIFS('Bill lines'!$I$2:$I$2201,'Bill lines'!$A$2:$A$2201,A392)</f>
        <v>10241.86</v>
      </c>
      <c r="G392" s="17" t="n">
        <f aca="false">ROUND(ROUND(F392*100,0)/10,0)/100</f>
        <v>1024.19</v>
      </c>
      <c r="H392" s="17" t="n">
        <f aca="false">F392+G392</f>
        <v>11266.05</v>
      </c>
      <c r="I392" s="26" t="n">
        <f aca="false">DATE(YEAR(B392),MONTH(B392),1)</f>
        <v>46143</v>
      </c>
      <c r="J392" s="22" t="str">
        <f aca="false">IF(COUNTIFS('Bill lines'!$A$2:$A$2201,A392,'Bill lines'!$J$2:$J$2201,"No")=0,"Yes","No")</f>
        <v>Yes</v>
      </c>
    </row>
    <row r="393" customFormat="false" ht="15" hidden="false" customHeight="false" outlineLevel="0" collapsed="false">
      <c r="A393" s="22" t="s">
        <v>1337</v>
      </c>
      <c r="B393" s="23" t="n">
        <v>46148</v>
      </c>
      <c r="C393" s="22" t="s">
        <v>944</v>
      </c>
      <c r="D393" s="21" t="n">
        <v>1063</v>
      </c>
      <c r="E393" s="12" t="n">
        <f aca="false">COUNTIFS('Bill lines'!$A$2:$A$2201,A393)</f>
        <v>2</v>
      </c>
      <c r="F393" s="17" t="n">
        <f aca="false">SUMIFS('Bill lines'!$I$2:$I$2201,'Bill lines'!$A$2:$A$2201,A393)</f>
        <v>4247.64</v>
      </c>
      <c r="G393" s="17" t="n">
        <f aca="false">ROUND(ROUND(F393*100,0)/10,0)/100</f>
        <v>424.76</v>
      </c>
      <c r="H393" s="17" t="n">
        <f aca="false">F393+G393</f>
        <v>4672.4</v>
      </c>
      <c r="I393" s="26" t="n">
        <f aca="false">DATE(YEAR(B393),MONTH(B393),1)</f>
        <v>46143</v>
      </c>
      <c r="J393" s="22" t="str">
        <f aca="false">IF(COUNTIFS('Bill lines'!$A$2:$A$2201,A393,'Bill lines'!$J$2:$J$2201,"No")=0,"Yes","No")</f>
        <v>Yes</v>
      </c>
    </row>
    <row r="394" customFormat="false" ht="15" hidden="false" customHeight="false" outlineLevel="0" collapsed="false">
      <c r="A394" s="22" t="s">
        <v>1338</v>
      </c>
      <c r="B394" s="23" t="n">
        <v>46148</v>
      </c>
      <c r="C394" s="22" t="s">
        <v>964</v>
      </c>
      <c r="D394" s="21" t="n">
        <v>1064</v>
      </c>
      <c r="E394" s="12" t="n">
        <f aca="false">COUNTIFS('Bill lines'!$A$2:$A$2201,A394)</f>
        <v>2</v>
      </c>
      <c r="F394" s="17" t="n">
        <f aca="false">SUMIFS('Bill lines'!$I$2:$I$2201,'Bill lines'!$A$2:$A$2201,A394)</f>
        <v>1771.05</v>
      </c>
      <c r="G394" s="17" t="n">
        <f aca="false">ROUND(ROUND(F394*100,0)/10,0)/100</f>
        <v>177.11</v>
      </c>
      <c r="H394" s="17" t="n">
        <f aca="false">F394+G394</f>
        <v>1948.16</v>
      </c>
      <c r="I394" s="26" t="n">
        <f aca="false">DATE(YEAR(B394),MONTH(B394),1)</f>
        <v>46143</v>
      </c>
      <c r="J394" s="22" t="str">
        <f aca="false">IF(COUNTIFS('Bill lines'!$A$2:$A$2201,A394,'Bill lines'!$J$2:$J$2201,"No")=0,"Yes","No")</f>
        <v>Yes</v>
      </c>
    </row>
    <row r="395" customFormat="false" ht="15" hidden="false" customHeight="false" outlineLevel="0" collapsed="false">
      <c r="A395" s="22" t="s">
        <v>1339</v>
      </c>
      <c r="B395" s="23" t="n">
        <v>46148</v>
      </c>
      <c r="C395" s="22" t="s">
        <v>939</v>
      </c>
      <c r="D395" s="21" t="n">
        <v>1066</v>
      </c>
      <c r="E395" s="12" t="n">
        <f aca="false">COUNTIFS('Bill lines'!$A$2:$A$2201,A395)</f>
        <v>3</v>
      </c>
      <c r="F395" s="17" t="n">
        <f aca="false">SUMIFS('Bill lines'!$I$2:$I$2201,'Bill lines'!$A$2:$A$2201,A395)</f>
        <v>3265.85</v>
      </c>
      <c r="G395" s="17" t="n">
        <f aca="false">ROUND(ROUND(F395*100,0)/10,0)/100</f>
        <v>326.59</v>
      </c>
      <c r="H395" s="17" t="n">
        <f aca="false">F395+G395</f>
        <v>3592.44</v>
      </c>
      <c r="I395" s="26" t="n">
        <f aca="false">DATE(YEAR(B395),MONTH(B395),1)</f>
        <v>46143</v>
      </c>
      <c r="J395" s="22" t="str">
        <f aca="false">IF(COUNTIFS('Bill lines'!$A$2:$A$2201,A395,'Bill lines'!$J$2:$J$2201,"No")=0,"Yes","No")</f>
        <v>Yes</v>
      </c>
    </row>
    <row r="396" customFormat="false" ht="15" hidden="false" customHeight="false" outlineLevel="0" collapsed="false">
      <c r="A396" s="22" t="s">
        <v>1340</v>
      </c>
      <c r="B396" s="23" t="n">
        <v>46148</v>
      </c>
      <c r="C396" s="22" t="s">
        <v>946</v>
      </c>
      <c r="D396" s="21" t="n">
        <v>1066</v>
      </c>
      <c r="E396" s="12" t="n">
        <f aca="false">COUNTIFS('Bill lines'!$A$2:$A$2201,A396)</f>
        <v>3</v>
      </c>
      <c r="F396" s="17" t="n">
        <f aca="false">SUMIFS('Bill lines'!$I$2:$I$2201,'Bill lines'!$A$2:$A$2201,A396)</f>
        <v>23915.01</v>
      </c>
      <c r="G396" s="17" t="n">
        <f aca="false">ROUND(ROUND(F396*100,0)/10,0)/100</f>
        <v>2391.5</v>
      </c>
      <c r="H396" s="17" t="n">
        <f aca="false">F396+G396</f>
        <v>26306.51</v>
      </c>
      <c r="I396" s="26" t="n">
        <f aca="false">DATE(YEAR(B396),MONTH(B396),1)</f>
        <v>46143</v>
      </c>
      <c r="J396" s="22" t="str">
        <f aca="false">IF(COUNTIFS('Bill lines'!$A$2:$A$2201,A396,'Bill lines'!$J$2:$J$2201,"No")=0,"Yes","No")</f>
        <v>Yes</v>
      </c>
    </row>
    <row r="397" customFormat="false" ht="15" hidden="false" customHeight="false" outlineLevel="0" collapsed="false">
      <c r="A397" s="22" t="s">
        <v>1341</v>
      </c>
      <c r="B397" s="23" t="n">
        <v>46149</v>
      </c>
      <c r="C397" s="22" t="s">
        <v>939</v>
      </c>
      <c r="D397" s="21" t="n">
        <v>1052</v>
      </c>
      <c r="E397" s="12" t="n">
        <f aca="false">COUNTIFS('Bill lines'!$A$2:$A$2201,A397)</f>
        <v>2</v>
      </c>
      <c r="F397" s="17" t="n">
        <f aca="false">SUMIFS('Bill lines'!$I$2:$I$2201,'Bill lines'!$A$2:$A$2201,A397)</f>
        <v>1920.74</v>
      </c>
      <c r="G397" s="17" t="n">
        <f aca="false">ROUND(ROUND(F397*100,0)/10,0)/100</f>
        <v>192.07</v>
      </c>
      <c r="H397" s="17" t="n">
        <f aca="false">F397+G397</f>
        <v>2112.81</v>
      </c>
      <c r="I397" s="26" t="n">
        <f aca="false">DATE(YEAR(B397),MONTH(B397),1)</f>
        <v>46143</v>
      </c>
      <c r="J397" s="22" t="str">
        <f aca="false">IF(COUNTIFS('Bill lines'!$A$2:$A$2201,A397,'Bill lines'!$J$2:$J$2201,"No")=0,"Yes","No")</f>
        <v>Yes</v>
      </c>
    </row>
    <row r="398" customFormat="false" ht="15" hidden="false" customHeight="false" outlineLevel="0" collapsed="false">
      <c r="A398" s="22" t="s">
        <v>1342</v>
      </c>
      <c r="B398" s="23" t="n">
        <v>46149</v>
      </c>
      <c r="C398" s="22" t="s">
        <v>935</v>
      </c>
      <c r="D398" s="21" t="n">
        <v>1061</v>
      </c>
      <c r="E398" s="12" t="n">
        <f aca="false">COUNTIFS('Bill lines'!$A$2:$A$2201,A398)</f>
        <v>2</v>
      </c>
      <c r="F398" s="17" t="n">
        <f aca="false">SUMIFS('Bill lines'!$I$2:$I$2201,'Bill lines'!$A$2:$A$2201,A398)</f>
        <v>5088.55</v>
      </c>
      <c r="G398" s="17" t="n">
        <f aca="false">ROUND(ROUND(F398*100,0)/10,0)/100</f>
        <v>508.86</v>
      </c>
      <c r="H398" s="17" t="n">
        <f aca="false">F398+G398</f>
        <v>5597.41</v>
      </c>
      <c r="I398" s="26" t="n">
        <f aca="false">DATE(YEAR(B398),MONTH(B398),1)</f>
        <v>46143</v>
      </c>
      <c r="J398" s="22" t="str">
        <f aca="false">IF(COUNTIFS('Bill lines'!$A$2:$A$2201,A398,'Bill lines'!$J$2:$J$2201,"No")=0,"Yes","No")</f>
        <v>Yes</v>
      </c>
    </row>
    <row r="399" customFormat="false" ht="15" hidden="false" customHeight="false" outlineLevel="0" collapsed="false">
      <c r="A399" s="22" t="s">
        <v>1343</v>
      </c>
      <c r="B399" s="23" t="n">
        <v>46149</v>
      </c>
      <c r="C399" s="22" t="s">
        <v>937</v>
      </c>
      <c r="D399" s="21" t="n">
        <v>1065</v>
      </c>
      <c r="E399" s="12" t="n">
        <f aca="false">COUNTIFS('Bill lines'!$A$2:$A$2201,A399)</f>
        <v>3</v>
      </c>
      <c r="F399" s="17" t="n">
        <f aca="false">SUMIFS('Bill lines'!$I$2:$I$2201,'Bill lines'!$A$2:$A$2201,A399)</f>
        <v>4988.6</v>
      </c>
      <c r="G399" s="17" t="n">
        <f aca="false">ROUND(ROUND(F399*100,0)/10,0)/100</f>
        <v>498.86</v>
      </c>
      <c r="H399" s="17" t="n">
        <f aca="false">F399+G399</f>
        <v>5487.46</v>
      </c>
      <c r="I399" s="26" t="n">
        <f aca="false">DATE(YEAR(B399),MONTH(B399),1)</f>
        <v>46143</v>
      </c>
      <c r="J399" s="22" t="str">
        <f aca="false">IF(COUNTIFS('Bill lines'!$A$2:$A$2201,A399,'Bill lines'!$J$2:$J$2201,"No")=0,"Yes","No")</f>
        <v>Yes</v>
      </c>
    </row>
    <row r="400" customFormat="false" ht="15" hidden="false" customHeight="false" outlineLevel="0" collapsed="false">
      <c r="A400" s="22" t="s">
        <v>1344</v>
      </c>
      <c r="B400" s="23" t="n">
        <v>46150</v>
      </c>
      <c r="C400" s="22" t="s">
        <v>944</v>
      </c>
      <c r="D400" s="21" t="n">
        <v>1056</v>
      </c>
      <c r="E400" s="12" t="n">
        <f aca="false">COUNTIFS('Bill lines'!$A$2:$A$2201,A400)</f>
        <v>4</v>
      </c>
      <c r="F400" s="17" t="n">
        <f aca="false">SUMIFS('Bill lines'!$I$2:$I$2201,'Bill lines'!$A$2:$A$2201,A400)</f>
        <v>6656.04</v>
      </c>
      <c r="G400" s="17" t="n">
        <f aca="false">ROUND(ROUND(F400*100,0)/10,0)/100</f>
        <v>665.6</v>
      </c>
      <c r="H400" s="17" t="n">
        <f aca="false">F400+G400</f>
        <v>7321.64</v>
      </c>
      <c r="I400" s="26" t="n">
        <f aca="false">DATE(YEAR(B400),MONTH(B400),1)</f>
        <v>46143</v>
      </c>
      <c r="J400" s="22" t="str">
        <f aca="false">IF(COUNTIFS('Bill lines'!$A$2:$A$2201,A400,'Bill lines'!$J$2:$J$2201,"No")=0,"Yes","No")</f>
        <v>Yes</v>
      </c>
    </row>
    <row r="401" customFormat="false" ht="15" hidden="false" customHeight="false" outlineLevel="0" collapsed="false">
      <c r="A401" s="22" t="s">
        <v>1345</v>
      </c>
      <c r="B401" s="23" t="n">
        <v>46150</v>
      </c>
      <c r="C401" s="22" t="s">
        <v>946</v>
      </c>
      <c r="D401" s="21" t="n">
        <v>1057</v>
      </c>
      <c r="E401" s="12" t="n">
        <f aca="false">COUNTIFS('Bill lines'!$A$2:$A$2201,A401)</f>
        <v>5</v>
      </c>
      <c r="F401" s="17" t="n">
        <f aca="false">SUMIFS('Bill lines'!$I$2:$I$2201,'Bill lines'!$A$2:$A$2201,A401)</f>
        <v>32066.89</v>
      </c>
      <c r="G401" s="17" t="n">
        <f aca="false">ROUND(ROUND(F401*100,0)/10,0)/100</f>
        <v>3206.69</v>
      </c>
      <c r="H401" s="17" t="n">
        <f aca="false">F401+G401</f>
        <v>35273.58</v>
      </c>
      <c r="I401" s="26" t="n">
        <f aca="false">DATE(YEAR(B401),MONTH(B401),1)</f>
        <v>46143</v>
      </c>
      <c r="J401" s="22" t="str">
        <f aca="false">IF(COUNTIFS('Bill lines'!$A$2:$A$2201,A401,'Bill lines'!$J$2:$J$2201,"No")=0,"Yes","No")</f>
        <v>Yes</v>
      </c>
    </row>
    <row r="402" customFormat="false" ht="15" hidden="false" customHeight="false" outlineLevel="0" collapsed="false">
      <c r="A402" s="22" t="s">
        <v>1346</v>
      </c>
      <c r="B402" s="23" t="n">
        <v>46150</v>
      </c>
      <c r="C402" s="22" t="s">
        <v>1002</v>
      </c>
      <c r="D402" s="21" t="n">
        <v>1064</v>
      </c>
      <c r="E402" s="12" t="n">
        <f aca="false">COUNTIFS('Bill lines'!$A$2:$A$2201,A402)</f>
        <v>3</v>
      </c>
      <c r="F402" s="17" t="n">
        <f aca="false">SUMIFS('Bill lines'!$I$2:$I$2201,'Bill lines'!$A$2:$A$2201,A402)</f>
        <v>5052.39</v>
      </c>
      <c r="G402" s="17" t="n">
        <f aca="false">ROUND(ROUND(F402*100,0)/10,0)/100</f>
        <v>505.24</v>
      </c>
      <c r="H402" s="17" t="n">
        <f aca="false">F402+G402</f>
        <v>5557.63</v>
      </c>
      <c r="I402" s="26" t="n">
        <f aca="false">DATE(YEAR(B402),MONTH(B402),1)</f>
        <v>46143</v>
      </c>
      <c r="J402" s="22" t="str">
        <f aca="false">IF(COUNTIFS('Bill lines'!$A$2:$A$2201,A402,'Bill lines'!$J$2:$J$2201,"No")=0,"Yes","No")</f>
        <v>No</v>
      </c>
    </row>
    <row r="403" customFormat="false" ht="15" hidden="false" customHeight="false" outlineLevel="0" collapsed="false">
      <c r="A403" s="22" t="s">
        <v>1347</v>
      </c>
      <c r="B403" s="23" t="n">
        <v>46151</v>
      </c>
      <c r="C403" s="22" t="s">
        <v>939</v>
      </c>
      <c r="D403" s="21" t="n">
        <v>1023</v>
      </c>
      <c r="E403" s="12" t="n">
        <f aca="false">COUNTIFS('Bill lines'!$A$2:$A$2201,A403)</f>
        <v>4</v>
      </c>
      <c r="F403" s="17" t="n">
        <f aca="false">SUMIFS('Bill lines'!$I$2:$I$2201,'Bill lines'!$A$2:$A$2201,A403)</f>
        <v>3968.33</v>
      </c>
      <c r="G403" s="17" t="n">
        <f aca="false">ROUND(ROUND(F403*100,0)/10,0)/100</f>
        <v>396.83</v>
      </c>
      <c r="H403" s="17" t="n">
        <f aca="false">F403+G403</f>
        <v>4365.16</v>
      </c>
      <c r="I403" s="26" t="n">
        <f aca="false">DATE(YEAR(B403),MONTH(B403),1)</f>
        <v>46143</v>
      </c>
      <c r="J403" s="22" t="str">
        <f aca="false">IF(COUNTIFS('Bill lines'!$A$2:$A$2201,A403,'Bill lines'!$J$2:$J$2201,"No")=0,"Yes","No")</f>
        <v>Yes</v>
      </c>
    </row>
    <row r="404" customFormat="false" ht="15" hidden="false" customHeight="false" outlineLevel="0" collapsed="false">
      <c r="A404" s="22" t="s">
        <v>1348</v>
      </c>
      <c r="B404" s="23" t="n">
        <v>46151</v>
      </c>
      <c r="C404" s="22" t="s">
        <v>944</v>
      </c>
      <c r="D404" s="21" t="n">
        <v>1039</v>
      </c>
      <c r="E404" s="12" t="n">
        <f aca="false">COUNTIFS('Bill lines'!$A$2:$A$2201,A404)</f>
        <v>3</v>
      </c>
      <c r="F404" s="17" t="n">
        <f aca="false">SUMIFS('Bill lines'!$I$2:$I$2201,'Bill lines'!$A$2:$A$2201,A404)</f>
        <v>6704.44</v>
      </c>
      <c r="G404" s="17" t="n">
        <f aca="false">ROUND(ROUND(F404*100,0)/10,0)/100</f>
        <v>670.44</v>
      </c>
      <c r="H404" s="17" t="n">
        <f aca="false">F404+G404</f>
        <v>7374.88</v>
      </c>
      <c r="I404" s="26" t="n">
        <f aca="false">DATE(YEAR(B404),MONTH(B404),1)</f>
        <v>46143</v>
      </c>
      <c r="J404" s="22" t="str">
        <f aca="false">IF(COUNTIFS('Bill lines'!$A$2:$A$2201,A404,'Bill lines'!$J$2:$J$2201,"No")=0,"Yes","No")</f>
        <v>No</v>
      </c>
    </row>
    <row r="405" customFormat="false" ht="15" hidden="false" customHeight="false" outlineLevel="0" collapsed="false">
      <c r="A405" s="22" t="s">
        <v>1349</v>
      </c>
      <c r="B405" s="23" t="n">
        <v>46151</v>
      </c>
      <c r="C405" s="22" t="s">
        <v>949</v>
      </c>
      <c r="D405" s="21" t="n">
        <v>1053</v>
      </c>
      <c r="E405" s="12" t="n">
        <f aca="false">COUNTIFS('Bill lines'!$A$2:$A$2201,A405)</f>
        <v>3</v>
      </c>
      <c r="F405" s="17" t="n">
        <f aca="false">SUMIFS('Bill lines'!$I$2:$I$2201,'Bill lines'!$A$2:$A$2201,A405)</f>
        <v>5303.67</v>
      </c>
      <c r="G405" s="17" t="n">
        <f aca="false">ROUND(ROUND(F405*100,0)/10,0)/100</f>
        <v>530.37</v>
      </c>
      <c r="H405" s="17" t="n">
        <f aca="false">F405+G405</f>
        <v>5834.04</v>
      </c>
      <c r="I405" s="26" t="n">
        <f aca="false">DATE(YEAR(B405),MONTH(B405),1)</f>
        <v>46143</v>
      </c>
      <c r="J405" s="22" t="str">
        <f aca="false">IF(COUNTIFS('Bill lines'!$A$2:$A$2201,A405,'Bill lines'!$J$2:$J$2201,"No")=0,"Yes","No")</f>
        <v>Yes</v>
      </c>
    </row>
    <row r="406" customFormat="false" ht="15" hidden="false" customHeight="false" outlineLevel="0" collapsed="false">
      <c r="A406" s="22" t="s">
        <v>1350</v>
      </c>
      <c r="B406" s="23" t="n">
        <v>46151</v>
      </c>
      <c r="C406" s="22" t="s">
        <v>939</v>
      </c>
      <c r="D406" s="21" t="n">
        <v>1061</v>
      </c>
      <c r="E406" s="12" t="n">
        <f aca="false">COUNTIFS('Bill lines'!$A$2:$A$2201,A406)</f>
        <v>2</v>
      </c>
      <c r="F406" s="17" t="n">
        <f aca="false">SUMIFS('Bill lines'!$I$2:$I$2201,'Bill lines'!$A$2:$A$2201,A406)</f>
        <v>2855.47</v>
      </c>
      <c r="G406" s="17" t="n">
        <f aca="false">ROUND(ROUND(F406*100,0)/10,0)/100</f>
        <v>285.55</v>
      </c>
      <c r="H406" s="17" t="n">
        <f aca="false">F406+G406</f>
        <v>3141.02</v>
      </c>
      <c r="I406" s="26" t="n">
        <f aca="false">DATE(YEAR(B406),MONTH(B406),1)</f>
        <v>46143</v>
      </c>
      <c r="J406" s="22" t="str">
        <f aca="false">IF(COUNTIFS('Bill lines'!$A$2:$A$2201,A406,'Bill lines'!$J$2:$J$2201,"No")=0,"Yes","No")</f>
        <v>Yes</v>
      </c>
    </row>
    <row r="407" customFormat="false" ht="15" hidden="false" customHeight="false" outlineLevel="0" collapsed="false">
      <c r="A407" s="22" t="s">
        <v>1351</v>
      </c>
      <c r="B407" s="23" t="n">
        <v>46152</v>
      </c>
      <c r="C407" s="22" t="s">
        <v>937</v>
      </c>
      <c r="D407" s="21" t="n">
        <v>1008</v>
      </c>
      <c r="E407" s="12" t="n">
        <f aca="false">COUNTIFS('Bill lines'!$A$2:$A$2201,A407)</f>
        <v>2</v>
      </c>
      <c r="F407" s="17" t="n">
        <f aca="false">SUMIFS('Bill lines'!$I$2:$I$2201,'Bill lines'!$A$2:$A$2201,A407)</f>
        <v>5020.8</v>
      </c>
      <c r="G407" s="17" t="n">
        <f aca="false">ROUND(ROUND(F407*100,0)/10,0)/100</f>
        <v>502.08</v>
      </c>
      <c r="H407" s="17" t="n">
        <f aca="false">F407+G407</f>
        <v>5522.88</v>
      </c>
      <c r="I407" s="26" t="n">
        <f aca="false">DATE(YEAR(B407),MONTH(B407),1)</f>
        <v>46143</v>
      </c>
      <c r="J407" s="22" t="str">
        <f aca="false">IF(COUNTIFS('Bill lines'!$A$2:$A$2201,A407,'Bill lines'!$J$2:$J$2201,"No")=0,"Yes","No")</f>
        <v>Yes</v>
      </c>
    </row>
    <row r="408" customFormat="false" ht="15" hidden="false" customHeight="false" outlineLevel="0" collapsed="false">
      <c r="A408" s="22" t="s">
        <v>1352</v>
      </c>
      <c r="B408" s="23" t="n">
        <v>46152</v>
      </c>
      <c r="C408" s="22" t="s">
        <v>929</v>
      </c>
      <c r="D408" s="21" t="n">
        <v>1016</v>
      </c>
      <c r="E408" s="12" t="n">
        <f aca="false">COUNTIFS('Bill lines'!$A$2:$A$2201,A408)</f>
        <v>2</v>
      </c>
      <c r="F408" s="17" t="n">
        <f aca="false">SUMIFS('Bill lines'!$I$2:$I$2201,'Bill lines'!$A$2:$A$2201,A408)</f>
        <v>4214.37</v>
      </c>
      <c r="G408" s="17" t="n">
        <f aca="false">ROUND(ROUND(F408*100,0)/10,0)/100</f>
        <v>421.44</v>
      </c>
      <c r="H408" s="17" t="n">
        <f aca="false">F408+G408</f>
        <v>4635.81</v>
      </c>
      <c r="I408" s="26" t="n">
        <f aca="false">DATE(YEAR(B408),MONTH(B408),1)</f>
        <v>46143</v>
      </c>
      <c r="J408" s="22" t="str">
        <f aca="false">IF(COUNTIFS('Bill lines'!$A$2:$A$2201,A408,'Bill lines'!$J$2:$J$2201,"No")=0,"Yes","No")</f>
        <v>Yes</v>
      </c>
    </row>
    <row r="409" customFormat="false" ht="15" hidden="false" customHeight="false" outlineLevel="0" collapsed="false">
      <c r="A409" s="22" t="s">
        <v>1353</v>
      </c>
      <c r="B409" s="23" t="n">
        <v>46152</v>
      </c>
      <c r="C409" s="22" t="s">
        <v>999</v>
      </c>
      <c r="D409" s="21" t="n">
        <v>1040</v>
      </c>
      <c r="E409" s="12" t="n">
        <f aca="false">COUNTIFS('Bill lines'!$A$2:$A$2201,A409)</f>
        <v>2</v>
      </c>
      <c r="F409" s="17" t="n">
        <f aca="false">SUMIFS('Bill lines'!$I$2:$I$2201,'Bill lines'!$A$2:$A$2201,A409)</f>
        <v>4198.96</v>
      </c>
      <c r="G409" s="17" t="n">
        <f aca="false">ROUND(ROUND(F409*100,0)/10,0)/100</f>
        <v>419.9</v>
      </c>
      <c r="H409" s="17" t="n">
        <f aca="false">F409+G409</f>
        <v>4618.86</v>
      </c>
      <c r="I409" s="26" t="n">
        <f aca="false">DATE(YEAR(B409),MONTH(B409),1)</f>
        <v>46143</v>
      </c>
      <c r="J409" s="22" t="str">
        <f aca="false">IF(COUNTIFS('Bill lines'!$A$2:$A$2201,A409,'Bill lines'!$J$2:$J$2201,"No")=0,"Yes","No")</f>
        <v>Yes</v>
      </c>
    </row>
    <row r="410" customFormat="false" ht="15" hidden="false" customHeight="false" outlineLevel="0" collapsed="false">
      <c r="A410" s="22" t="s">
        <v>1354</v>
      </c>
      <c r="B410" s="23" t="n">
        <v>46152</v>
      </c>
      <c r="C410" s="22" t="s">
        <v>933</v>
      </c>
      <c r="D410" s="21" t="n">
        <v>1046</v>
      </c>
      <c r="E410" s="12" t="n">
        <f aca="false">COUNTIFS('Bill lines'!$A$2:$A$2201,A410)</f>
        <v>4</v>
      </c>
      <c r="F410" s="17" t="n">
        <f aca="false">SUMIFS('Bill lines'!$I$2:$I$2201,'Bill lines'!$A$2:$A$2201,A410)</f>
        <v>6543.64</v>
      </c>
      <c r="G410" s="17" t="n">
        <f aca="false">ROUND(ROUND(F410*100,0)/10,0)/100</f>
        <v>654.36</v>
      </c>
      <c r="H410" s="17" t="n">
        <f aca="false">F410+G410</f>
        <v>7198</v>
      </c>
      <c r="I410" s="26" t="n">
        <f aca="false">DATE(YEAR(B410),MONTH(B410),1)</f>
        <v>46143</v>
      </c>
      <c r="J410" s="22" t="str">
        <f aca="false">IF(COUNTIFS('Bill lines'!$A$2:$A$2201,A410,'Bill lines'!$J$2:$J$2201,"No")=0,"Yes","No")</f>
        <v>Yes</v>
      </c>
    </row>
    <row r="411" customFormat="false" ht="15" hidden="false" customHeight="false" outlineLevel="0" collapsed="false">
      <c r="A411" s="22" t="s">
        <v>1355</v>
      </c>
      <c r="B411" s="23" t="n">
        <v>46152</v>
      </c>
      <c r="C411" s="22" t="s">
        <v>986</v>
      </c>
      <c r="D411" s="21" t="n">
        <v>1053</v>
      </c>
      <c r="E411" s="12" t="n">
        <f aca="false">COUNTIFS('Bill lines'!$A$2:$A$2201,A411)</f>
        <v>4</v>
      </c>
      <c r="F411" s="17" t="n">
        <f aca="false">SUMIFS('Bill lines'!$I$2:$I$2201,'Bill lines'!$A$2:$A$2201,A411)</f>
        <v>29151.72</v>
      </c>
      <c r="G411" s="17" t="n">
        <f aca="false">ROUND(ROUND(F411*100,0)/10,0)/100</f>
        <v>2915.17</v>
      </c>
      <c r="H411" s="17" t="n">
        <f aca="false">F411+G411</f>
        <v>32066.89</v>
      </c>
      <c r="I411" s="26" t="n">
        <f aca="false">DATE(YEAR(B411),MONTH(B411),1)</f>
        <v>46143</v>
      </c>
      <c r="J411" s="22" t="str">
        <f aca="false">IF(COUNTIFS('Bill lines'!$A$2:$A$2201,A411,'Bill lines'!$J$2:$J$2201,"No")=0,"Yes","No")</f>
        <v>Yes</v>
      </c>
    </row>
    <row r="412" customFormat="false" ht="15" hidden="false" customHeight="false" outlineLevel="0" collapsed="false">
      <c r="A412" s="22" t="s">
        <v>1356</v>
      </c>
      <c r="B412" s="23" t="n">
        <v>46152</v>
      </c>
      <c r="C412" s="22" t="s">
        <v>931</v>
      </c>
      <c r="D412" s="21" t="n">
        <v>1055</v>
      </c>
      <c r="E412" s="12" t="n">
        <f aca="false">COUNTIFS('Bill lines'!$A$2:$A$2201,A412)</f>
        <v>5</v>
      </c>
      <c r="F412" s="17" t="n">
        <f aca="false">SUMIFS('Bill lines'!$I$2:$I$2201,'Bill lines'!$A$2:$A$2201,A412)</f>
        <v>7998.81</v>
      </c>
      <c r="G412" s="17" t="n">
        <f aca="false">ROUND(ROUND(F412*100,0)/10,0)/100</f>
        <v>799.88</v>
      </c>
      <c r="H412" s="17" t="n">
        <f aca="false">F412+G412</f>
        <v>8798.69</v>
      </c>
      <c r="I412" s="26" t="n">
        <f aca="false">DATE(YEAR(B412),MONTH(B412),1)</f>
        <v>46143</v>
      </c>
      <c r="J412" s="22" t="str">
        <f aca="false">IF(COUNTIFS('Bill lines'!$A$2:$A$2201,A412,'Bill lines'!$J$2:$J$2201,"No")=0,"Yes","No")</f>
        <v>Yes</v>
      </c>
    </row>
    <row r="413" customFormat="false" ht="15" hidden="false" customHeight="false" outlineLevel="0" collapsed="false">
      <c r="A413" s="22" t="s">
        <v>1357</v>
      </c>
      <c r="B413" s="23" t="n">
        <v>46152</v>
      </c>
      <c r="C413" s="22" t="s">
        <v>944</v>
      </c>
      <c r="D413" s="21" t="n">
        <v>1056</v>
      </c>
      <c r="E413" s="12" t="n">
        <f aca="false">COUNTIFS('Bill lines'!$A$2:$A$2201,A413)</f>
        <v>4</v>
      </c>
      <c r="F413" s="17" t="n">
        <f aca="false">SUMIFS('Bill lines'!$I$2:$I$2201,'Bill lines'!$A$2:$A$2201,A413)</f>
        <v>5743.43</v>
      </c>
      <c r="G413" s="17" t="n">
        <f aca="false">ROUND(ROUND(F413*100,0)/10,0)/100</f>
        <v>574.34</v>
      </c>
      <c r="H413" s="17" t="n">
        <f aca="false">F413+G413</f>
        <v>6317.77</v>
      </c>
      <c r="I413" s="26" t="n">
        <f aca="false">DATE(YEAR(B413),MONTH(B413),1)</f>
        <v>46143</v>
      </c>
      <c r="J413" s="22" t="str">
        <f aca="false">IF(COUNTIFS('Bill lines'!$A$2:$A$2201,A413,'Bill lines'!$J$2:$J$2201,"No")=0,"Yes","No")</f>
        <v>Yes</v>
      </c>
    </row>
    <row r="414" customFormat="false" ht="15" hidden="false" customHeight="false" outlineLevel="0" collapsed="false">
      <c r="A414" s="22" t="s">
        <v>1358</v>
      </c>
      <c r="B414" s="23" t="n">
        <v>46153</v>
      </c>
      <c r="C414" s="22" t="s">
        <v>989</v>
      </c>
      <c r="D414" s="21" t="n">
        <v>1052</v>
      </c>
      <c r="E414" s="12" t="n">
        <f aca="false">COUNTIFS('Bill lines'!$A$2:$A$2201,A414)</f>
        <v>2</v>
      </c>
      <c r="F414" s="17" t="n">
        <f aca="false">SUMIFS('Bill lines'!$I$2:$I$2201,'Bill lines'!$A$2:$A$2201,A414)</f>
        <v>13904.69</v>
      </c>
      <c r="G414" s="17" t="n">
        <f aca="false">ROUND(ROUND(F414*100,0)/10,0)/100</f>
        <v>1390.47</v>
      </c>
      <c r="H414" s="17" t="n">
        <f aca="false">F414+G414</f>
        <v>15295.16</v>
      </c>
      <c r="I414" s="26" t="n">
        <f aca="false">DATE(YEAR(B414),MONTH(B414),1)</f>
        <v>46143</v>
      </c>
      <c r="J414" s="22" t="str">
        <f aca="false">IF(COUNTIFS('Bill lines'!$A$2:$A$2201,A414,'Bill lines'!$J$2:$J$2201,"No")=0,"Yes","No")</f>
        <v>Yes</v>
      </c>
    </row>
    <row r="415" customFormat="false" ht="15" hidden="false" customHeight="false" outlineLevel="0" collapsed="false">
      <c r="A415" s="22" t="s">
        <v>1359</v>
      </c>
      <c r="B415" s="23" t="n">
        <v>46153</v>
      </c>
      <c r="C415" s="22" t="s">
        <v>964</v>
      </c>
      <c r="D415" s="21" t="n">
        <v>1063</v>
      </c>
      <c r="E415" s="12" t="n">
        <f aca="false">COUNTIFS('Bill lines'!$A$2:$A$2201,A415)</f>
        <v>2</v>
      </c>
      <c r="F415" s="17" t="n">
        <f aca="false">SUMIFS('Bill lines'!$I$2:$I$2201,'Bill lines'!$A$2:$A$2201,A415)</f>
        <v>2517.24</v>
      </c>
      <c r="G415" s="17" t="n">
        <f aca="false">ROUND(ROUND(F415*100,0)/10,0)/100</f>
        <v>251.72</v>
      </c>
      <c r="H415" s="17" t="n">
        <f aca="false">F415+G415</f>
        <v>2768.96</v>
      </c>
      <c r="I415" s="26" t="n">
        <f aca="false">DATE(YEAR(B415),MONTH(B415),1)</f>
        <v>46143</v>
      </c>
      <c r="J415" s="22" t="str">
        <f aca="false">IF(COUNTIFS('Bill lines'!$A$2:$A$2201,A415,'Bill lines'!$J$2:$J$2201,"No")=0,"Yes","No")</f>
        <v>Yes</v>
      </c>
    </row>
    <row r="416" customFormat="false" ht="15" hidden="false" customHeight="false" outlineLevel="0" collapsed="false">
      <c r="A416" s="22" t="s">
        <v>1360</v>
      </c>
      <c r="B416" s="23" t="n">
        <v>46154</v>
      </c>
      <c r="C416" s="22" t="s">
        <v>964</v>
      </c>
      <c r="D416" s="21" t="n">
        <v>1008</v>
      </c>
      <c r="E416" s="12" t="n">
        <f aca="false">COUNTIFS('Bill lines'!$A$2:$A$2201,A416)</f>
        <v>4</v>
      </c>
      <c r="F416" s="17" t="n">
        <f aca="false">SUMIFS('Bill lines'!$I$2:$I$2201,'Bill lines'!$A$2:$A$2201,A416)</f>
        <v>5824.97</v>
      </c>
      <c r="G416" s="17" t="n">
        <f aca="false">ROUND(ROUND(F416*100,0)/10,0)/100</f>
        <v>582.5</v>
      </c>
      <c r="H416" s="17" t="n">
        <f aca="false">F416+G416</f>
        <v>6407.47</v>
      </c>
      <c r="I416" s="26" t="n">
        <f aca="false">DATE(YEAR(B416),MONTH(B416),1)</f>
        <v>46143</v>
      </c>
      <c r="J416" s="22" t="str">
        <f aca="false">IF(COUNTIFS('Bill lines'!$A$2:$A$2201,A416,'Bill lines'!$J$2:$J$2201,"No")=0,"Yes","No")</f>
        <v>Yes</v>
      </c>
    </row>
    <row r="417" customFormat="false" ht="15" hidden="false" customHeight="false" outlineLevel="0" collapsed="false">
      <c r="A417" s="22" t="s">
        <v>1361</v>
      </c>
      <c r="B417" s="23" t="n">
        <v>46154</v>
      </c>
      <c r="C417" s="22" t="s">
        <v>999</v>
      </c>
      <c r="D417" s="21" t="n">
        <v>1062</v>
      </c>
      <c r="E417" s="12" t="n">
        <f aca="false">COUNTIFS('Bill lines'!$A$2:$A$2201,A417)</f>
        <v>5</v>
      </c>
      <c r="F417" s="17" t="n">
        <f aca="false">SUMIFS('Bill lines'!$I$2:$I$2201,'Bill lines'!$A$2:$A$2201,A417)</f>
        <v>11199.93</v>
      </c>
      <c r="G417" s="17" t="n">
        <f aca="false">ROUND(ROUND(F417*100,0)/10,0)/100</f>
        <v>1119.99</v>
      </c>
      <c r="H417" s="17" t="n">
        <f aca="false">F417+G417</f>
        <v>12319.92</v>
      </c>
      <c r="I417" s="26" t="n">
        <f aca="false">DATE(YEAR(B417),MONTH(B417),1)</f>
        <v>46143</v>
      </c>
      <c r="J417" s="22" t="str">
        <f aca="false">IF(COUNTIFS('Bill lines'!$A$2:$A$2201,A417,'Bill lines'!$J$2:$J$2201,"No")=0,"Yes","No")</f>
        <v>Yes</v>
      </c>
    </row>
    <row r="418" customFormat="false" ht="15" hidden="false" customHeight="false" outlineLevel="0" collapsed="false">
      <c r="A418" s="22" t="s">
        <v>1362</v>
      </c>
      <c r="B418" s="23" t="n">
        <v>46154</v>
      </c>
      <c r="C418" s="22" t="s">
        <v>986</v>
      </c>
      <c r="D418" s="21" t="n">
        <v>1063</v>
      </c>
      <c r="E418" s="12" t="n">
        <f aca="false">COUNTIFS('Bill lines'!$A$2:$A$2201,A418)</f>
        <v>5</v>
      </c>
      <c r="F418" s="17" t="n">
        <f aca="false">SUMIFS('Bill lines'!$I$2:$I$2201,'Bill lines'!$A$2:$A$2201,A418)</f>
        <v>29205.24</v>
      </c>
      <c r="G418" s="17" t="n">
        <f aca="false">ROUND(ROUND(F418*100,0)/10,0)/100</f>
        <v>2920.52</v>
      </c>
      <c r="H418" s="17" t="n">
        <f aca="false">F418+G418</f>
        <v>32125.76</v>
      </c>
      <c r="I418" s="26" t="n">
        <f aca="false">DATE(YEAR(B418),MONTH(B418),1)</f>
        <v>46143</v>
      </c>
      <c r="J418" s="22" t="str">
        <f aca="false">IF(COUNTIFS('Bill lines'!$A$2:$A$2201,A418,'Bill lines'!$J$2:$J$2201,"No")=0,"Yes","No")</f>
        <v>Yes</v>
      </c>
    </row>
    <row r="419" customFormat="false" ht="15" hidden="false" customHeight="false" outlineLevel="0" collapsed="false">
      <c r="A419" s="22" t="s">
        <v>1363</v>
      </c>
      <c r="B419" s="23" t="n">
        <v>46155</v>
      </c>
      <c r="C419" s="22" t="s">
        <v>959</v>
      </c>
      <c r="D419" s="21" t="n">
        <v>1015</v>
      </c>
      <c r="E419" s="12" t="n">
        <f aca="false">COUNTIFS('Bill lines'!$A$2:$A$2201,A419)</f>
        <v>5</v>
      </c>
      <c r="F419" s="17" t="n">
        <f aca="false">SUMIFS('Bill lines'!$I$2:$I$2201,'Bill lines'!$A$2:$A$2201,A419)</f>
        <v>8612.78</v>
      </c>
      <c r="G419" s="17" t="n">
        <f aca="false">ROUND(ROUND(F419*100,0)/10,0)/100</f>
        <v>861.28</v>
      </c>
      <c r="H419" s="17" t="n">
        <f aca="false">F419+G419</f>
        <v>9474.06</v>
      </c>
      <c r="I419" s="26" t="n">
        <f aca="false">DATE(YEAR(B419),MONTH(B419),1)</f>
        <v>46143</v>
      </c>
      <c r="J419" s="22" t="str">
        <f aca="false">IF(COUNTIFS('Bill lines'!$A$2:$A$2201,A419,'Bill lines'!$J$2:$J$2201,"No")=0,"Yes","No")</f>
        <v>No</v>
      </c>
    </row>
    <row r="420" customFormat="false" ht="15" hidden="false" customHeight="false" outlineLevel="0" collapsed="false">
      <c r="A420" s="22" t="s">
        <v>1364</v>
      </c>
      <c r="B420" s="23" t="n">
        <v>46155</v>
      </c>
      <c r="C420" s="22" t="s">
        <v>937</v>
      </c>
      <c r="D420" s="21" t="n">
        <v>1055</v>
      </c>
      <c r="E420" s="12" t="n">
        <f aca="false">COUNTIFS('Bill lines'!$A$2:$A$2201,A420)</f>
        <v>5</v>
      </c>
      <c r="F420" s="17" t="n">
        <f aca="false">SUMIFS('Bill lines'!$I$2:$I$2201,'Bill lines'!$A$2:$A$2201,A420)</f>
        <v>8315.14</v>
      </c>
      <c r="G420" s="17" t="n">
        <f aca="false">ROUND(ROUND(F420*100,0)/10,0)/100</f>
        <v>831.51</v>
      </c>
      <c r="H420" s="17" t="n">
        <f aca="false">F420+G420</f>
        <v>9146.65</v>
      </c>
      <c r="I420" s="26" t="n">
        <f aca="false">DATE(YEAR(B420),MONTH(B420),1)</f>
        <v>46143</v>
      </c>
      <c r="J420" s="22" t="str">
        <f aca="false">IF(COUNTIFS('Bill lines'!$A$2:$A$2201,A420,'Bill lines'!$J$2:$J$2201,"No")=0,"Yes","No")</f>
        <v>Yes</v>
      </c>
    </row>
    <row r="421" customFormat="false" ht="15" hidden="false" customHeight="false" outlineLevel="0" collapsed="false">
      <c r="A421" s="22" t="s">
        <v>1365</v>
      </c>
      <c r="B421" s="23" t="n">
        <v>46156</v>
      </c>
      <c r="C421" s="22" t="s">
        <v>999</v>
      </c>
      <c r="D421" s="21" t="n">
        <v>1023</v>
      </c>
      <c r="E421" s="12" t="n">
        <f aca="false">COUNTIFS('Bill lines'!$A$2:$A$2201,A421)</f>
        <v>3</v>
      </c>
      <c r="F421" s="17" t="n">
        <f aca="false">SUMIFS('Bill lines'!$I$2:$I$2201,'Bill lines'!$A$2:$A$2201,A421)</f>
        <v>4121.13</v>
      </c>
      <c r="G421" s="17" t="n">
        <f aca="false">ROUND(ROUND(F421*100,0)/10,0)/100</f>
        <v>412.11</v>
      </c>
      <c r="H421" s="17" t="n">
        <f aca="false">F421+G421</f>
        <v>4533.24</v>
      </c>
      <c r="I421" s="26" t="n">
        <f aca="false">DATE(YEAR(B421),MONTH(B421),1)</f>
        <v>46143</v>
      </c>
      <c r="J421" s="22" t="str">
        <f aca="false">IF(COUNTIFS('Bill lines'!$A$2:$A$2201,A421,'Bill lines'!$J$2:$J$2201,"No")=0,"Yes","No")</f>
        <v>No</v>
      </c>
    </row>
    <row r="422" customFormat="false" ht="15" hidden="false" customHeight="false" outlineLevel="0" collapsed="false">
      <c r="A422" s="22" t="s">
        <v>1366</v>
      </c>
      <c r="B422" s="23" t="n">
        <v>46156</v>
      </c>
      <c r="C422" s="22" t="s">
        <v>939</v>
      </c>
      <c r="D422" s="21" t="n">
        <v>1034</v>
      </c>
      <c r="E422" s="12" t="n">
        <f aca="false">COUNTIFS('Bill lines'!$A$2:$A$2201,A422)</f>
        <v>4</v>
      </c>
      <c r="F422" s="17" t="n">
        <f aca="false">SUMIFS('Bill lines'!$I$2:$I$2201,'Bill lines'!$A$2:$A$2201,A422)</f>
        <v>5750.35</v>
      </c>
      <c r="G422" s="17" t="n">
        <f aca="false">ROUND(ROUND(F422*100,0)/10,0)/100</f>
        <v>575.04</v>
      </c>
      <c r="H422" s="17" t="n">
        <f aca="false">F422+G422</f>
        <v>6325.39</v>
      </c>
      <c r="I422" s="26" t="n">
        <f aca="false">DATE(YEAR(B422),MONTH(B422),1)</f>
        <v>46143</v>
      </c>
      <c r="J422" s="22" t="str">
        <f aca="false">IF(COUNTIFS('Bill lines'!$A$2:$A$2201,A422,'Bill lines'!$J$2:$J$2201,"No")=0,"Yes","No")</f>
        <v>Yes</v>
      </c>
    </row>
    <row r="423" customFormat="false" ht="15" hidden="false" customHeight="false" outlineLevel="0" collapsed="false">
      <c r="A423" s="22" t="s">
        <v>1367</v>
      </c>
      <c r="B423" s="23" t="n">
        <v>46156</v>
      </c>
      <c r="C423" s="22" t="s">
        <v>944</v>
      </c>
      <c r="D423" s="21" t="n">
        <v>1040</v>
      </c>
      <c r="E423" s="12" t="n">
        <f aca="false">COUNTIFS('Bill lines'!$A$2:$A$2201,A423)</f>
        <v>4</v>
      </c>
      <c r="F423" s="17" t="n">
        <f aca="false">SUMIFS('Bill lines'!$I$2:$I$2201,'Bill lines'!$A$2:$A$2201,A423)</f>
        <v>4877.7</v>
      </c>
      <c r="G423" s="17" t="n">
        <f aca="false">ROUND(ROUND(F423*100,0)/10,0)/100</f>
        <v>487.77</v>
      </c>
      <c r="H423" s="17" t="n">
        <f aca="false">F423+G423</f>
        <v>5365.47</v>
      </c>
      <c r="I423" s="26" t="n">
        <f aca="false">DATE(YEAR(B423),MONTH(B423),1)</f>
        <v>46143</v>
      </c>
      <c r="J423" s="22" t="str">
        <f aca="false">IF(COUNTIFS('Bill lines'!$A$2:$A$2201,A423,'Bill lines'!$J$2:$J$2201,"No")=0,"Yes","No")</f>
        <v>Yes</v>
      </c>
    </row>
    <row r="424" customFormat="false" ht="15" hidden="false" customHeight="false" outlineLevel="0" collapsed="false">
      <c r="A424" s="22" t="s">
        <v>1368</v>
      </c>
      <c r="B424" s="23" t="n">
        <v>46156</v>
      </c>
      <c r="C424" s="22" t="s">
        <v>939</v>
      </c>
      <c r="D424" s="21" t="n">
        <v>1041</v>
      </c>
      <c r="E424" s="12" t="n">
        <f aca="false">COUNTIFS('Bill lines'!$A$2:$A$2201,A424)</f>
        <v>5</v>
      </c>
      <c r="F424" s="17" t="n">
        <f aca="false">SUMIFS('Bill lines'!$I$2:$I$2201,'Bill lines'!$A$2:$A$2201,A424)</f>
        <v>7375.91</v>
      </c>
      <c r="G424" s="17" t="n">
        <f aca="false">ROUND(ROUND(F424*100,0)/10,0)/100</f>
        <v>737.59</v>
      </c>
      <c r="H424" s="17" t="n">
        <f aca="false">F424+G424</f>
        <v>8113.5</v>
      </c>
      <c r="I424" s="26" t="n">
        <f aca="false">DATE(YEAR(B424),MONTH(B424),1)</f>
        <v>46143</v>
      </c>
      <c r="J424" s="22" t="str">
        <f aca="false">IF(COUNTIFS('Bill lines'!$A$2:$A$2201,A424,'Bill lines'!$J$2:$J$2201,"No")=0,"Yes","No")</f>
        <v>Yes</v>
      </c>
    </row>
    <row r="425" customFormat="false" ht="15" hidden="false" customHeight="false" outlineLevel="0" collapsed="false">
      <c r="A425" s="22" t="s">
        <v>1369</v>
      </c>
      <c r="B425" s="23" t="n">
        <v>46156</v>
      </c>
      <c r="C425" s="22" t="s">
        <v>933</v>
      </c>
      <c r="D425" s="21" t="n">
        <v>1057</v>
      </c>
      <c r="E425" s="12" t="n">
        <f aca="false">COUNTIFS('Bill lines'!$A$2:$A$2201,A425)</f>
        <v>4</v>
      </c>
      <c r="F425" s="17" t="n">
        <f aca="false">SUMIFS('Bill lines'!$I$2:$I$2201,'Bill lines'!$A$2:$A$2201,A425)</f>
        <v>8714.5</v>
      </c>
      <c r="G425" s="17" t="n">
        <f aca="false">ROUND(ROUND(F425*100,0)/10,0)/100</f>
        <v>871.45</v>
      </c>
      <c r="H425" s="17" t="n">
        <f aca="false">F425+G425</f>
        <v>9585.95</v>
      </c>
      <c r="I425" s="26" t="n">
        <f aca="false">DATE(YEAR(B425),MONTH(B425),1)</f>
        <v>46143</v>
      </c>
      <c r="J425" s="22" t="str">
        <f aca="false">IF(COUNTIFS('Bill lines'!$A$2:$A$2201,A425,'Bill lines'!$J$2:$J$2201,"No")=0,"Yes","No")</f>
        <v>Yes</v>
      </c>
    </row>
    <row r="426" customFormat="false" ht="15" hidden="false" customHeight="false" outlineLevel="0" collapsed="false">
      <c r="A426" s="22" t="s">
        <v>1370</v>
      </c>
      <c r="B426" s="23" t="n">
        <v>46157</v>
      </c>
      <c r="C426" s="22" t="s">
        <v>939</v>
      </c>
      <c r="D426" s="21" t="n">
        <v>1009</v>
      </c>
      <c r="E426" s="12" t="n">
        <f aca="false">COUNTIFS('Bill lines'!$A$2:$A$2201,A426)</f>
        <v>2</v>
      </c>
      <c r="F426" s="17" t="n">
        <f aca="false">SUMIFS('Bill lines'!$I$2:$I$2201,'Bill lines'!$A$2:$A$2201,A426)</f>
        <v>3452.07</v>
      </c>
      <c r="G426" s="17" t="n">
        <f aca="false">ROUND(ROUND(F426*100,0)/10,0)/100</f>
        <v>345.21</v>
      </c>
      <c r="H426" s="17" t="n">
        <f aca="false">F426+G426</f>
        <v>3797.28</v>
      </c>
      <c r="I426" s="26" t="n">
        <f aca="false">DATE(YEAR(B426),MONTH(B426),1)</f>
        <v>46143</v>
      </c>
      <c r="J426" s="22" t="str">
        <f aca="false">IF(COUNTIFS('Bill lines'!$A$2:$A$2201,A426,'Bill lines'!$J$2:$J$2201,"No")=0,"Yes","No")</f>
        <v>Yes</v>
      </c>
    </row>
    <row r="427" customFormat="false" ht="15" hidden="false" customHeight="false" outlineLevel="0" collapsed="false">
      <c r="A427" s="22" t="s">
        <v>1371</v>
      </c>
      <c r="B427" s="23" t="n">
        <v>46157</v>
      </c>
      <c r="C427" s="22" t="s">
        <v>1002</v>
      </c>
      <c r="D427" s="21" t="n">
        <v>1049</v>
      </c>
      <c r="E427" s="12" t="n">
        <f aca="false">COUNTIFS('Bill lines'!$A$2:$A$2201,A427)</f>
        <v>2</v>
      </c>
      <c r="F427" s="17" t="n">
        <f aca="false">SUMIFS('Bill lines'!$I$2:$I$2201,'Bill lines'!$A$2:$A$2201,A427)</f>
        <v>3042.36</v>
      </c>
      <c r="G427" s="17" t="n">
        <f aca="false">ROUND(ROUND(F427*100,0)/10,0)/100</f>
        <v>304.24</v>
      </c>
      <c r="H427" s="17" t="n">
        <f aca="false">F427+G427</f>
        <v>3346.6</v>
      </c>
      <c r="I427" s="26" t="n">
        <f aca="false">DATE(YEAR(B427),MONTH(B427),1)</f>
        <v>46143</v>
      </c>
      <c r="J427" s="22" t="str">
        <f aca="false">IF(COUNTIFS('Bill lines'!$A$2:$A$2201,A427,'Bill lines'!$J$2:$J$2201,"No")=0,"Yes","No")</f>
        <v>Yes</v>
      </c>
    </row>
    <row r="428" customFormat="false" ht="15" hidden="false" customHeight="false" outlineLevel="0" collapsed="false">
      <c r="A428" s="22" t="s">
        <v>1372</v>
      </c>
      <c r="B428" s="23" t="n">
        <v>46158</v>
      </c>
      <c r="C428" s="22" t="s">
        <v>1092</v>
      </c>
      <c r="D428" s="21" t="n">
        <v>1046</v>
      </c>
      <c r="E428" s="12" t="n">
        <f aca="false">COUNTIFS('Bill lines'!$A$2:$A$2201,A428)</f>
        <v>4</v>
      </c>
      <c r="F428" s="17" t="n">
        <f aca="false">SUMIFS('Bill lines'!$I$2:$I$2201,'Bill lines'!$A$2:$A$2201,A428)</f>
        <v>24927.31</v>
      </c>
      <c r="G428" s="17" t="n">
        <f aca="false">ROUND(ROUND(F428*100,0)/10,0)/100</f>
        <v>2492.73</v>
      </c>
      <c r="H428" s="17" t="n">
        <f aca="false">F428+G428</f>
        <v>27420.04</v>
      </c>
      <c r="I428" s="26" t="n">
        <f aca="false">DATE(YEAR(B428),MONTH(B428),1)</f>
        <v>46143</v>
      </c>
      <c r="J428" s="22" t="str">
        <f aca="false">IF(COUNTIFS('Bill lines'!$A$2:$A$2201,A428,'Bill lines'!$J$2:$J$2201,"No")=0,"Yes","No")</f>
        <v>Yes</v>
      </c>
    </row>
    <row r="429" customFormat="false" ht="15" hidden="false" customHeight="false" outlineLevel="0" collapsed="false">
      <c r="A429" s="22" t="s">
        <v>1373</v>
      </c>
      <c r="B429" s="23" t="n">
        <v>46158</v>
      </c>
      <c r="C429" s="22" t="s">
        <v>944</v>
      </c>
      <c r="D429" s="21" t="n">
        <v>1051</v>
      </c>
      <c r="E429" s="12" t="n">
        <f aca="false">COUNTIFS('Bill lines'!$A$2:$A$2201,A429)</f>
        <v>2</v>
      </c>
      <c r="F429" s="17" t="n">
        <f aca="false">SUMIFS('Bill lines'!$I$2:$I$2201,'Bill lines'!$A$2:$A$2201,A429)</f>
        <v>3750.78</v>
      </c>
      <c r="G429" s="17" t="n">
        <f aca="false">ROUND(ROUND(F429*100,0)/10,0)/100</f>
        <v>375.08</v>
      </c>
      <c r="H429" s="17" t="n">
        <f aca="false">F429+G429</f>
        <v>4125.86</v>
      </c>
      <c r="I429" s="26" t="n">
        <f aca="false">DATE(YEAR(B429),MONTH(B429),1)</f>
        <v>46143</v>
      </c>
      <c r="J429" s="22" t="str">
        <f aca="false">IF(COUNTIFS('Bill lines'!$A$2:$A$2201,A429,'Bill lines'!$J$2:$J$2201,"No")=0,"Yes","No")</f>
        <v>Yes</v>
      </c>
    </row>
    <row r="430" customFormat="false" ht="15" hidden="false" customHeight="false" outlineLevel="0" collapsed="false">
      <c r="A430" s="22" t="s">
        <v>1374</v>
      </c>
      <c r="B430" s="23" t="n">
        <v>46158</v>
      </c>
      <c r="C430" s="22" t="s">
        <v>1092</v>
      </c>
      <c r="D430" s="21" t="n">
        <v>1057</v>
      </c>
      <c r="E430" s="12" t="n">
        <f aca="false">COUNTIFS('Bill lines'!$A$2:$A$2201,A430)</f>
        <v>3</v>
      </c>
      <c r="F430" s="17" t="n">
        <f aca="false">SUMIFS('Bill lines'!$I$2:$I$2201,'Bill lines'!$A$2:$A$2201,A430)</f>
        <v>13912.76</v>
      </c>
      <c r="G430" s="17" t="n">
        <f aca="false">ROUND(ROUND(F430*100,0)/10,0)/100</f>
        <v>1391.28</v>
      </c>
      <c r="H430" s="17" t="n">
        <f aca="false">F430+G430</f>
        <v>15304.04</v>
      </c>
      <c r="I430" s="26" t="n">
        <f aca="false">DATE(YEAR(B430),MONTH(B430),1)</f>
        <v>46143</v>
      </c>
      <c r="J430" s="22" t="str">
        <f aca="false">IF(COUNTIFS('Bill lines'!$A$2:$A$2201,A430,'Bill lines'!$J$2:$J$2201,"No")=0,"Yes","No")</f>
        <v>No</v>
      </c>
    </row>
    <row r="431" customFormat="false" ht="15" hidden="false" customHeight="false" outlineLevel="0" collapsed="false">
      <c r="A431" s="22" t="s">
        <v>1375</v>
      </c>
      <c r="B431" s="23" t="n">
        <v>46158</v>
      </c>
      <c r="C431" s="22" t="s">
        <v>944</v>
      </c>
      <c r="D431" s="21" t="n">
        <v>1059</v>
      </c>
      <c r="E431" s="12" t="n">
        <f aca="false">COUNTIFS('Bill lines'!$A$2:$A$2201,A431)</f>
        <v>2</v>
      </c>
      <c r="F431" s="17" t="n">
        <f aca="false">SUMIFS('Bill lines'!$I$2:$I$2201,'Bill lines'!$A$2:$A$2201,A431)</f>
        <v>4145.74</v>
      </c>
      <c r="G431" s="17" t="n">
        <f aca="false">ROUND(ROUND(F431*100,0)/10,0)/100</f>
        <v>414.57</v>
      </c>
      <c r="H431" s="17" t="n">
        <f aca="false">F431+G431</f>
        <v>4560.31</v>
      </c>
      <c r="I431" s="26" t="n">
        <f aca="false">DATE(YEAR(B431),MONTH(B431),1)</f>
        <v>46143</v>
      </c>
      <c r="J431" s="22" t="str">
        <f aca="false">IF(COUNTIFS('Bill lines'!$A$2:$A$2201,A431,'Bill lines'!$J$2:$J$2201,"No")=0,"Yes","No")</f>
        <v>Yes</v>
      </c>
    </row>
    <row r="432" customFormat="false" ht="15" hidden="false" customHeight="false" outlineLevel="0" collapsed="false">
      <c r="A432" s="22" t="s">
        <v>1376</v>
      </c>
      <c r="B432" s="23" t="n">
        <v>46159</v>
      </c>
      <c r="C432" s="22" t="s">
        <v>939</v>
      </c>
      <c r="D432" s="21" t="n">
        <v>1057</v>
      </c>
      <c r="E432" s="12" t="n">
        <f aca="false">COUNTIFS('Bill lines'!$A$2:$A$2201,A432)</f>
        <v>2</v>
      </c>
      <c r="F432" s="17" t="n">
        <f aca="false">SUMIFS('Bill lines'!$I$2:$I$2201,'Bill lines'!$A$2:$A$2201,A432)</f>
        <v>4488.15</v>
      </c>
      <c r="G432" s="17" t="n">
        <f aca="false">ROUND(ROUND(F432*100,0)/10,0)/100</f>
        <v>448.82</v>
      </c>
      <c r="H432" s="17" t="n">
        <f aca="false">F432+G432</f>
        <v>4936.97</v>
      </c>
      <c r="I432" s="26" t="n">
        <f aca="false">DATE(YEAR(B432),MONTH(B432),1)</f>
        <v>46143</v>
      </c>
      <c r="J432" s="22" t="str">
        <f aca="false">IF(COUNTIFS('Bill lines'!$A$2:$A$2201,A432,'Bill lines'!$J$2:$J$2201,"No")=0,"Yes","No")</f>
        <v>Yes</v>
      </c>
    </row>
    <row r="433" customFormat="false" ht="15" hidden="false" customHeight="false" outlineLevel="0" collapsed="false">
      <c r="A433" s="22" t="s">
        <v>1377</v>
      </c>
      <c r="B433" s="23" t="n">
        <v>46160</v>
      </c>
      <c r="C433" s="22" t="s">
        <v>964</v>
      </c>
      <c r="D433" s="21" t="n">
        <v>1009</v>
      </c>
      <c r="E433" s="12" t="n">
        <f aca="false">COUNTIFS('Bill lines'!$A$2:$A$2201,A433)</f>
        <v>5</v>
      </c>
      <c r="F433" s="17" t="n">
        <f aca="false">SUMIFS('Bill lines'!$I$2:$I$2201,'Bill lines'!$A$2:$A$2201,A433)</f>
        <v>8336.7</v>
      </c>
      <c r="G433" s="17" t="n">
        <f aca="false">ROUND(ROUND(F433*100,0)/10,0)/100</f>
        <v>833.67</v>
      </c>
      <c r="H433" s="17" t="n">
        <f aca="false">F433+G433</f>
        <v>9170.37</v>
      </c>
      <c r="I433" s="26" t="n">
        <f aca="false">DATE(YEAR(B433),MONTH(B433),1)</f>
        <v>46143</v>
      </c>
      <c r="J433" s="22" t="str">
        <f aca="false">IF(COUNTIFS('Bill lines'!$A$2:$A$2201,A433,'Bill lines'!$J$2:$J$2201,"No")=0,"Yes","No")</f>
        <v>Yes</v>
      </c>
    </row>
    <row r="434" customFormat="false" ht="15" hidden="false" customHeight="false" outlineLevel="0" collapsed="false">
      <c r="A434" s="22" t="s">
        <v>1378</v>
      </c>
      <c r="B434" s="23" t="n">
        <v>46160</v>
      </c>
      <c r="C434" s="22" t="s">
        <v>989</v>
      </c>
      <c r="D434" s="21" t="n">
        <v>1066</v>
      </c>
      <c r="E434" s="12" t="n">
        <f aca="false">COUNTIFS('Bill lines'!$A$2:$A$2201,A434)</f>
        <v>2</v>
      </c>
      <c r="F434" s="17" t="n">
        <f aca="false">SUMIFS('Bill lines'!$I$2:$I$2201,'Bill lines'!$A$2:$A$2201,A434)</f>
        <v>14087.24</v>
      </c>
      <c r="G434" s="17" t="n">
        <f aca="false">ROUND(ROUND(F434*100,0)/10,0)/100</f>
        <v>1408.72</v>
      </c>
      <c r="H434" s="17" t="n">
        <f aca="false">F434+G434</f>
        <v>15495.96</v>
      </c>
      <c r="I434" s="26" t="n">
        <f aca="false">DATE(YEAR(B434),MONTH(B434),1)</f>
        <v>46143</v>
      </c>
      <c r="J434" s="22" t="str">
        <f aca="false">IF(COUNTIFS('Bill lines'!$A$2:$A$2201,A434,'Bill lines'!$J$2:$J$2201,"No")=0,"Yes","No")</f>
        <v>Yes</v>
      </c>
    </row>
    <row r="435" customFormat="false" ht="15" hidden="false" customHeight="false" outlineLevel="0" collapsed="false">
      <c r="A435" s="22" t="s">
        <v>1379</v>
      </c>
      <c r="B435" s="23" t="n">
        <v>46161</v>
      </c>
      <c r="C435" s="22" t="s">
        <v>1021</v>
      </c>
      <c r="D435" s="21" t="n">
        <v>1035</v>
      </c>
      <c r="E435" s="12" t="n">
        <f aca="false">COUNTIFS('Bill lines'!$A$2:$A$2201,A435)</f>
        <v>3</v>
      </c>
      <c r="F435" s="17" t="n">
        <f aca="false">SUMIFS('Bill lines'!$I$2:$I$2201,'Bill lines'!$A$2:$A$2201,A435)</f>
        <v>5835.22</v>
      </c>
      <c r="G435" s="17" t="n">
        <f aca="false">ROUND(ROUND(F435*100,0)/10,0)/100</f>
        <v>583.52</v>
      </c>
      <c r="H435" s="17" t="n">
        <f aca="false">F435+G435</f>
        <v>6418.74</v>
      </c>
      <c r="I435" s="26" t="n">
        <f aca="false">DATE(YEAR(B435),MONTH(B435),1)</f>
        <v>46143</v>
      </c>
      <c r="J435" s="22" t="str">
        <f aca="false">IF(COUNTIFS('Bill lines'!$A$2:$A$2201,A435,'Bill lines'!$J$2:$J$2201,"No")=0,"Yes","No")</f>
        <v>Yes</v>
      </c>
    </row>
    <row r="436" customFormat="false" ht="15" hidden="false" customHeight="false" outlineLevel="0" collapsed="false">
      <c r="A436" s="22" t="s">
        <v>1380</v>
      </c>
      <c r="B436" s="23" t="n">
        <v>46162</v>
      </c>
      <c r="C436" s="22" t="s">
        <v>959</v>
      </c>
      <c r="D436" s="21" t="n">
        <v>1018</v>
      </c>
      <c r="E436" s="12" t="n">
        <f aca="false">COUNTIFS('Bill lines'!$A$2:$A$2201,A436)</f>
        <v>3</v>
      </c>
      <c r="F436" s="17" t="n">
        <f aca="false">SUMIFS('Bill lines'!$I$2:$I$2201,'Bill lines'!$A$2:$A$2201,A436)</f>
        <v>5221.85</v>
      </c>
      <c r="G436" s="17" t="n">
        <f aca="false">ROUND(ROUND(F436*100,0)/10,0)/100</f>
        <v>522.19</v>
      </c>
      <c r="H436" s="17" t="n">
        <f aca="false">F436+G436</f>
        <v>5744.04</v>
      </c>
      <c r="I436" s="26" t="n">
        <f aca="false">DATE(YEAR(B436),MONTH(B436),1)</f>
        <v>46143</v>
      </c>
      <c r="J436" s="22" t="str">
        <f aca="false">IF(COUNTIFS('Bill lines'!$A$2:$A$2201,A436,'Bill lines'!$J$2:$J$2201,"No")=0,"Yes","No")</f>
        <v>Yes</v>
      </c>
    </row>
    <row r="437" customFormat="false" ht="15" hidden="false" customHeight="false" outlineLevel="0" collapsed="false">
      <c r="A437" s="22" t="s">
        <v>1381</v>
      </c>
      <c r="B437" s="23" t="n">
        <v>46162</v>
      </c>
      <c r="C437" s="22" t="s">
        <v>999</v>
      </c>
      <c r="D437" s="21" t="n">
        <v>1034</v>
      </c>
      <c r="E437" s="12" t="n">
        <f aca="false">COUNTIFS('Bill lines'!$A$2:$A$2201,A437)</f>
        <v>5</v>
      </c>
      <c r="F437" s="17" t="n">
        <f aca="false">SUMIFS('Bill lines'!$I$2:$I$2201,'Bill lines'!$A$2:$A$2201,A437)</f>
        <v>7229.42</v>
      </c>
      <c r="G437" s="17" t="n">
        <f aca="false">ROUND(ROUND(F437*100,0)/10,0)/100</f>
        <v>722.94</v>
      </c>
      <c r="H437" s="17" t="n">
        <f aca="false">F437+G437</f>
        <v>7952.36</v>
      </c>
      <c r="I437" s="26" t="n">
        <f aca="false">DATE(YEAR(B437),MONTH(B437),1)</f>
        <v>46143</v>
      </c>
      <c r="J437" s="22" t="str">
        <f aca="false">IF(COUNTIFS('Bill lines'!$A$2:$A$2201,A437,'Bill lines'!$J$2:$J$2201,"No")=0,"Yes","No")</f>
        <v>No</v>
      </c>
    </row>
    <row r="438" customFormat="false" ht="15" hidden="false" customHeight="false" outlineLevel="0" collapsed="false">
      <c r="A438" s="22" t="s">
        <v>1382</v>
      </c>
      <c r="B438" s="23" t="n">
        <v>46162</v>
      </c>
      <c r="C438" s="22" t="s">
        <v>959</v>
      </c>
      <c r="D438" s="21" t="n">
        <v>1047</v>
      </c>
      <c r="E438" s="12" t="n">
        <f aca="false">COUNTIFS('Bill lines'!$A$2:$A$2201,A438)</f>
        <v>4</v>
      </c>
      <c r="F438" s="17" t="n">
        <f aca="false">SUMIFS('Bill lines'!$I$2:$I$2201,'Bill lines'!$A$2:$A$2201,A438)</f>
        <v>5367.66</v>
      </c>
      <c r="G438" s="17" t="n">
        <f aca="false">ROUND(ROUND(F438*100,0)/10,0)/100</f>
        <v>536.77</v>
      </c>
      <c r="H438" s="17" t="n">
        <f aca="false">F438+G438</f>
        <v>5904.43</v>
      </c>
      <c r="I438" s="26" t="n">
        <f aca="false">DATE(YEAR(B438),MONTH(B438),1)</f>
        <v>46143</v>
      </c>
      <c r="J438" s="22" t="str">
        <f aca="false">IF(COUNTIFS('Bill lines'!$A$2:$A$2201,A438,'Bill lines'!$J$2:$J$2201,"No")=0,"Yes","No")</f>
        <v>No</v>
      </c>
    </row>
    <row r="439" customFormat="false" ht="15" hidden="false" customHeight="false" outlineLevel="0" collapsed="false">
      <c r="A439" s="22" t="s">
        <v>1383</v>
      </c>
      <c r="B439" s="23" t="n">
        <v>46163</v>
      </c>
      <c r="C439" s="22" t="s">
        <v>1021</v>
      </c>
      <c r="D439" s="21" t="n">
        <v>1064</v>
      </c>
      <c r="E439" s="12" t="n">
        <f aca="false">COUNTIFS('Bill lines'!$A$2:$A$2201,A439)</f>
        <v>4</v>
      </c>
      <c r="F439" s="17" t="n">
        <f aca="false">SUMIFS('Bill lines'!$I$2:$I$2201,'Bill lines'!$A$2:$A$2201,A439)</f>
        <v>5093.74</v>
      </c>
      <c r="G439" s="17" t="n">
        <f aca="false">ROUND(ROUND(F439*100,0)/10,0)/100</f>
        <v>509.37</v>
      </c>
      <c r="H439" s="17" t="n">
        <f aca="false">F439+G439</f>
        <v>5603.11</v>
      </c>
      <c r="I439" s="26" t="n">
        <f aca="false">DATE(YEAR(B439),MONTH(B439),1)</f>
        <v>46143</v>
      </c>
      <c r="J439" s="22" t="str">
        <f aca="false">IF(COUNTIFS('Bill lines'!$A$2:$A$2201,A439,'Bill lines'!$J$2:$J$2201,"No")=0,"Yes","No")</f>
        <v>Yes</v>
      </c>
    </row>
    <row r="440" customFormat="false" ht="15" hidden="false" customHeight="false" outlineLevel="0" collapsed="false">
      <c r="A440" s="22" t="s">
        <v>1384</v>
      </c>
      <c r="B440" s="23" t="n">
        <v>46163</v>
      </c>
      <c r="C440" s="22" t="s">
        <v>944</v>
      </c>
      <c r="D440" s="21" t="n">
        <v>1065</v>
      </c>
      <c r="E440" s="12" t="n">
        <f aca="false">COUNTIFS('Bill lines'!$A$2:$A$2201,A440)</f>
        <v>4</v>
      </c>
      <c r="F440" s="17" t="n">
        <f aca="false">SUMIFS('Bill lines'!$I$2:$I$2201,'Bill lines'!$A$2:$A$2201,A440)</f>
        <v>5325.92</v>
      </c>
      <c r="G440" s="17" t="n">
        <f aca="false">ROUND(ROUND(F440*100,0)/10,0)/100</f>
        <v>532.59</v>
      </c>
      <c r="H440" s="17" t="n">
        <f aca="false">F440+G440</f>
        <v>5858.51</v>
      </c>
      <c r="I440" s="26" t="n">
        <f aca="false">DATE(YEAR(B440),MONTH(B440),1)</f>
        <v>46143</v>
      </c>
      <c r="J440" s="22" t="str">
        <f aca="false">IF(COUNTIFS('Bill lines'!$A$2:$A$2201,A440,'Bill lines'!$J$2:$J$2201,"No")=0,"Yes","No")</f>
        <v>Yes</v>
      </c>
    </row>
    <row r="441" customFormat="false" ht="15" hidden="false" customHeight="false" outlineLevel="0" collapsed="false">
      <c r="A441" s="22" t="s">
        <v>1385</v>
      </c>
      <c r="B441" s="23" t="n">
        <v>46163</v>
      </c>
      <c r="C441" s="22" t="s">
        <v>949</v>
      </c>
      <c r="D441" s="21" t="n">
        <v>1065</v>
      </c>
      <c r="E441" s="12" t="n">
        <f aca="false">COUNTIFS('Bill lines'!$A$2:$A$2201,A441)</f>
        <v>2</v>
      </c>
      <c r="F441" s="17" t="n">
        <f aca="false">SUMIFS('Bill lines'!$I$2:$I$2201,'Bill lines'!$A$2:$A$2201,A441)</f>
        <v>4378.2</v>
      </c>
      <c r="G441" s="17" t="n">
        <f aca="false">ROUND(ROUND(F441*100,0)/10,0)/100</f>
        <v>437.82</v>
      </c>
      <c r="H441" s="17" t="n">
        <f aca="false">F441+G441</f>
        <v>4816.02</v>
      </c>
      <c r="I441" s="26" t="n">
        <f aca="false">DATE(YEAR(B441),MONTH(B441),1)</f>
        <v>46143</v>
      </c>
      <c r="J441" s="22" t="str">
        <f aca="false">IF(COUNTIFS('Bill lines'!$A$2:$A$2201,A441,'Bill lines'!$J$2:$J$2201,"No")=0,"Yes","No")</f>
        <v>Yes</v>
      </c>
    </row>
    <row r="442" customFormat="false" ht="15" hidden="false" customHeight="false" outlineLevel="0" collapsed="false">
      <c r="A442" s="22" t="s">
        <v>1386</v>
      </c>
      <c r="B442" s="23" t="n">
        <v>46164</v>
      </c>
      <c r="C442" s="22" t="s">
        <v>944</v>
      </c>
      <c r="D442" s="21" t="n">
        <v>1035</v>
      </c>
      <c r="E442" s="12" t="n">
        <f aca="false">COUNTIFS('Bill lines'!$A$2:$A$2201,A442)</f>
        <v>3</v>
      </c>
      <c r="F442" s="17" t="n">
        <f aca="false">SUMIFS('Bill lines'!$I$2:$I$2201,'Bill lines'!$A$2:$A$2201,A442)</f>
        <v>5637.87</v>
      </c>
      <c r="G442" s="17" t="n">
        <f aca="false">ROUND(ROUND(F442*100,0)/10,0)/100</f>
        <v>563.79</v>
      </c>
      <c r="H442" s="17" t="n">
        <f aca="false">F442+G442</f>
        <v>6201.66</v>
      </c>
      <c r="I442" s="26" t="n">
        <f aca="false">DATE(YEAR(B442),MONTH(B442),1)</f>
        <v>46143</v>
      </c>
      <c r="J442" s="22" t="str">
        <f aca="false">IF(COUNTIFS('Bill lines'!$A$2:$A$2201,A442,'Bill lines'!$J$2:$J$2201,"No")=0,"Yes","No")</f>
        <v>Yes</v>
      </c>
    </row>
    <row r="443" customFormat="false" ht="15" hidden="false" customHeight="false" outlineLevel="0" collapsed="false">
      <c r="A443" s="22" t="s">
        <v>1387</v>
      </c>
      <c r="B443" s="23" t="n">
        <v>46165</v>
      </c>
      <c r="C443" s="22" t="s">
        <v>937</v>
      </c>
      <c r="D443" s="21" t="n">
        <v>1009</v>
      </c>
      <c r="E443" s="12" t="n">
        <f aca="false">COUNTIFS('Bill lines'!$A$2:$A$2201,A443)</f>
        <v>1</v>
      </c>
      <c r="F443" s="17" t="n">
        <f aca="false">SUMIFS('Bill lines'!$I$2:$I$2201,'Bill lines'!$A$2:$A$2201,A443)</f>
        <v>661.1</v>
      </c>
      <c r="G443" s="17" t="n">
        <f aca="false">ROUND(ROUND(F443*100,0)/10,0)/100</f>
        <v>66.11</v>
      </c>
      <c r="H443" s="17" t="n">
        <f aca="false">F443+G443</f>
        <v>727.21</v>
      </c>
      <c r="I443" s="26" t="n">
        <f aca="false">DATE(YEAR(B443),MONTH(B443),1)</f>
        <v>46143</v>
      </c>
      <c r="J443" s="22" t="str">
        <f aca="false">IF(COUNTIFS('Bill lines'!$A$2:$A$2201,A443,'Bill lines'!$J$2:$J$2201,"No")=0,"Yes","No")</f>
        <v>No</v>
      </c>
    </row>
    <row r="444" customFormat="false" ht="15" hidden="false" customHeight="false" outlineLevel="0" collapsed="false">
      <c r="A444" s="22" t="s">
        <v>1388</v>
      </c>
      <c r="B444" s="23" t="n">
        <v>46165</v>
      </c>
      <c r="C444" s="22" t="s">
        <v>929</v>
      </c>
      <c r="D444" s="21" t="n">
        <v>1047</v>
      </c>
      <c r="E444" s="12" t="n">
        <f aca="false">COUNTIFS('Bill lines'!$A$2:$A$2201,A444)</f>
        <v>3</v>
      </c>
      <c r="F444" s="17" t="n">
        <f aca="false">SUMIFS('Bill lines'!$I$2:$I$2201,'Bill lines'!$A$2:$A$2201,A444)</f>
        <v>5668.59</v>
      </c>
      <c r="G444" s="17" t="n">
        <f aca="false">ROUND(ROUND(F444*100,0)/10,0)/100</f>
        <v>566.86</v>
      </c>
      <c r="H444" s="17" t="n">
        <f aca="false">F444+G444</f>
        <v>6235.45</v>
      </c>
      <c r="I444" s="26" t="n">
        <f aca="false">DATE(YEAR(B444),MONTH(B444),1)</f>
        <v>46143</v>
      </c>
      <c r="J444" s="22" t="str">
        <f aca="false">IF(COUNTIFS('Bill lines'!$A$2:$A$2201,A444,'Bill lines'!$J$2:$J$2201,"No")=0,"Yes","No")</f>
        <v>Yes</v>
      </c>
    </row>
    <row r="445" customFormat="false" ht="15" hidden="false" customHeight="false" outlineLevel="0" collapsed="false">
      <c r="A445" s="22" t="s">
        <v>1389</v>
      </c>
      <c r="B445" s="23" t="n">
        <v>46165</v>
      </c>
      <c r="C445" s="22" t="s">
        <v>939</v>
      </c>
      <c r="D445" s="21" t="n">
        <v>1062</v>
      </c>
      <c r="E445" s="12" t="n">
        <f aca="false">COUNTIFS('Bill lines'!$A$2:$A$2201,A445)</f>
        <v>3</v>
      </c>
      <c r="F445" s="17" t="n">
        <f aca="false">SUMIFS('Bill lines'!$I$2:$I$2201,'Bill lines'!$A$2:$A$2201,A445)</f>
        <v>4253.57</v>
      </c>
      <c r="G445" s="17" t="n">
        <f aca="false">ROUND(ROUND(F445*100,0)/10,0)/100</f>
        <v>425.36</v>
      </c>
      <c r="H445" s="17" t="n">
        <f aca="false">F445+G445</f>
        <v>4678.93</v>
      </c>
      <c r="I445" s="26" t="n">
        <f aca="false">DATE(YEAR(B445),MONTH(B445),1)</f>
        <v>46143</v>
      </c>
      <c r="J445" s="22" t="str">
        <f aca="false">IF(COUNTIFS('Bill lines'!$A$2:$A$2201,A445,'Bill lines'!$J$2:$J$2201,"No")=0,"Yes","No")</f>
        <v>Yes</v>
      </c>
    </row>
    <row r="446" customFormat="false" ht="15" hidden="false" customHeight="false" outlineLevel="0" collapsed="false">
      <c r="A446" s="22" t="s">
        <v>1390</v>
      </c>
      <c r="B446" s="23" t="n">
        <v>46166</v>
      </c>
      <c r="C446" s="22" t="s">
        <v>1021</v>
      </c>
      <c r="D446" s="21" t="n">
        <v>1065</v>
      </c>
      <c r="E446" s="12" t="n">
        <f aca="false">COUNTIFS('Bill lines'!$A$2:$A$2201,A446)</f>
        <v>2</v>
      </c>
      <c r="F446" s="17" t="n">
        <f aca="false">SUMIFS('Bill lines'!$I$2:$I$2201,'Bill lines'!$A$2:$A$2201,A446)</f>
        <v>3539.75</v>
      </c>
      <c r="G446" s="17" t="n">
        <f aca="false">ROUND(ROUND(F446*100,0)/10,0)/100</f>
        <v>353.98</v>
      </c>
      <c r="H446" s="17" t="n">
        <f aca="false">F446+G446</f>
        <v>3893.73</v>
      </c>
      <c r="I446" s="26" t="n">
        <f aca="false">DATE(YEAR(B446),MONTH(B446),1)</f>
        <v>46143</v>
      </c>
      <c r="J446" s="22" t="str">
        <f aca="false">IF(COUNTIFS('Bill lines'!$A$2:$A$2201,A446,'Bill lines'!$J$2:$J$2201,"No")=0,"Yes","No")</f>
        <v>No</v>
      </c>
    </row>
    <row r="447" customFormat="false" ht="15" hidden="false" customHeight="false" outlineLevel="0" collapsed="false">
      <c r="A447" s="22" t="s">
        <v>1391</v>
      </c>
      <c r="B447" s="23" t="n">
        <v>46167</v>
      </c>
      <c r="C447" s="22" t="s">
        <v>999</v>
      </c>
      <c r="D447" s="21" t="n">
        <v>1009</v>
      </c>
      <c r="E447" s="12" t="n">
        <f aca="false">COUNTIFS('Bill lines'!$A$2:$A$2201,A447)</f>
        <v>4</v>
      </c>
      <c r="F447" s="17" t="n">
        <f aca="false">SUMIFS('Bill lines'!$I$2:$I$2201,'Bill lines'!$A$2:$A$2201,A447)</f>
        <v>7095.11</v>
      </c>
      <c r="G447" s="17" t="n">
        <f aca="false">ROUND(ROUND(F447*100,0)/10,0)/100</f>
        <v>709.51</v>
      </c>
      <c r="H447" s="17" t="n">
        <f aca="false">F447+G447</f>
        <v>7804.62</v>
      </c>
      <c r="I447" s="26" t="n">
        <f aca="false">DATE(YEAR(B447),MONTH(B447),1)</f>
        <v>46143</v>
      </c>
      <c r="J447" s="22" t="str">
        <f aca="false">IF(COUNTIFS('Bill lines'!$A$2:$A$2201,A447,'Bill lines'!$J$2:$J$2201,"No")=0,"Yes","No")</f>
        <v>Yes</v>
      </c>
    </row>
    <row r="448" customFormat="false" ht="15" hidden="false" customHeight="false" outlineLevel="0" collapsed="false">
      <c r="A448" s="22" t="s">
        <v>1392</v>
      </c>
      <c r="B448" s="23" t="n">
        <v>46168</v>
      </c>
      <c r="C448" s="22" t="s">
        <v>949</v>
      </c>
      <c r="D448" s="21" t="n">
        <v>1018</v>
      </c>
      <c r="E448" s="12" t="n">
        <f aca="false">COUNTIFS('Bill lines'!$A$2:$A$2201,A448)</f>
        <v>2</v>
      </c>
      <c r="F448" s="17" t="n">
        <f aca="false">SUMIFS('Bill lines'!$I$2:$I$2201,'Bill lines'!$A$2:$A$2201,A448)</f>
        <v>3011.46</v>
      </c>
      <c r="G448" s="17" t="n">
        <f aca="false">ROUND(ROUND(F448*100,0)/10,0)/100</f>
        <v>301.15</v>
      </c>
      <c r="H448" s="17" t="n">
        <f aca="false">F448+G448</f>
        <v>3312.61</v>
      </c>
      <c r="I448" s="26" t="n">
        <f aca="false">DATE(YEAR(B448),MONTH(B448),1)</f>
        <v>46143</v>
      </c>
      <c r="J448" s="22" t="str">
        <f aca="false">IF(COUNTIFS('Bill lines'!$A$2:$A$2201,A448,'Bill lines'!$J$2:$J$2201,"No")=0,"Yes","No")</f>
        <v>Yes</v>
      </c>
    </row>
    <row r="449" customFormat="false" ht="15" hidden="false" customHeight="false" outlineLevel="0" collapsed="false">
      <c r="A449" s="22" t="s">
        <v>1393</v>
      </c>
      <c r="B449" s="23" t="n">
        <v>46169</v>
      </c>
      <c r="C449" s="22" t="s">
        <v>933</v>
      </c>
      <c r="D449" s="21" t="n">
        <v>1018</v>
      </c>
      <c r="E449" s="12" t="n">
        <f aca="false">COUNTIFS('Bill lines'!$A$2:$A$2201,A449)</f>
        <v>3</v>
      </c>
      <c r="F449" s="17" t="n">
        <f aca="false">SUMIFS('Bill lines'!$I$2:$I$2201,'Bill lines'!$A$2:$A$2201,A449)</f>
        <v>4986.57</v>
      </c>
      <c r="G449" s="17" t="n">
        <f aca="false">ROUND(ROUND(F449*100,0)/10,0)/100</f>
        <v>498.66</v>
      </c>
      <c r="H449" s="17" t="n">
        <f aca="false">F449+G449</f>
        <v>5485.23</v>
      </c>
      <c r="I449" s="26" t="n">
        <f aca="false">DATE(YEAR(B449),MONTH(B449),1)</f>
        <v>46143</v>
      </c>
      <c r="J449" s="22" t="str">
        <f aca="false">IF(COUNTIFS('Bill lines'!$A$2:$A$2201,A449,'Bill lines'!$J$2:$J$2201,"No")=0,"Yes","No")</f>
        <v>Yes</v>
      </c>
    </row>
    <row r="450" customFormat="false" ht="15" hidden="false" customHeight="false" outlineLevel="0" collapsed="false">
      <c r="A450" s="22" t="s">
        <v>1394</v>
      </c>
      <c r="B450" s="23" t="n">
        <v>46169</v>
      </c>
      <c r="C450" s="22" t="s">
        <v>937</v>
      </c>
      <c r="D450" s="21" t="n">
        <v>1040</v>
      </c>
      <c r="E450" s="12" t="n">
        <f aca="false">COUNTIFS('Bill lines'!$A$2:$A$2201,A450)</f>
        <v>1</v>
      </c>
      <c r="F450" s="17" t="n">
        <f aca="false">SUMIFS('Bill lines'!$I$2:$I$2201,'Bill lines'!$A$2:$A$2201,A450)</f>
        <v>2851.24</v>
      </c>
      <c r="G450" s="17" t="n">
        <f aca="false">ROUND(ROUND(F450*100,0)/10,0)/100</f>
        <v>285.12</v>
      </c>
      <c r="H450" s="17" t="n">
        <f aca="false">F450+G450</f>
        <v>3136.36</v>
      </c>
      <c r="I450" s="26" t="n">
        <f aca="false">DATE(YEAR(B450),MONTH(B450),1)</f>
        <v>46143</v>
      </c>
      <c r="J450" s="22" t="str">
        <f aca="false">IF(COUNTIFS('Bill lines'!$A$2:$A$2201,A450,'Bill lines'!$J$2:$J$2201,"No")=0,"Yes","No")</f>
        <v>Yes</v>
      </c>
    </row>
    <row r="451" customFormat="false" ht="15" hidden="false" customHeight="false" outlineLevel="0" collapsed="false">
      <c r="A451" s="22" t="s">
        <v>1395</v>
      </c>
      <c r="B451" s="23" t="n">
        <v>46169</v>
      </c>
      <c r="C451" s="22" t="s">
        <v>929</v>
      </c>
      <c r="D451" s="21" t="n">
        <v>1063</v>
      </c>
      <c r="E451" s="12" t="n">
        <f aca="false">COUNTIFS('Bill lines'!$A$2:$A$2201,A451)</f>
        <v>1</v>
      </c>
      <c r="F451" s="17" t="n">
        <f aca="false">SUMIFS('Bill lines'!$I$2:$I$2201,'Bill lines'!$A$2:$A$2201,A451)</f>
        <v>1737.6</v>
      </c>
      <c r="G451" s="17" t="n">
        <f aca="false">ROUND(ROUND(F451*100,0)/10,0)/100</f>
        <v>173.76</v>
      </c>
      <c r="H451" s="17" t="n">
        <f aca="false">F451+G451</f>
        <v>1911.36</v>
      </c>
      <c r="I451" s="26" t="n">
        <f aca="false">DATE(YEAR(B451),MONTH(B451),1)</f>
        <v>46143</v>
      </c>
      <c r="J451" s="22" t="str">
        <f aca="false">IF(COUNTIFS('Bill lines'!$A$2:$A$2201,A451,'Bill lines'!$J$2:$J$2201,"No")=0,"Yes","No")</f>
        <v>Yes</v>
      </c>
    </row>
    <row r="452" customFormat="false" ht="15" hidden="false" customHeight="false" outlineLevel="0" collapsed="false">
      <c r="A452" s="22" t="s">
        <v>1396</v>
      </c>
      <c r="B452" s="23" t="n">
        <v>46170</v>
      </c>
      <c r="C452" s="22" t="s">
        <v>1021</v>
      </c>
      <c r="D452" s="21" t="n">
        <v>1046</v>
      </c>
      <c r="E452" s="12" t="n">
        <f aca="false">COUNTIFS('Bill lines'!$A$2:$A$2201,A452)</f>
        <v>2</v>
      </c>
      <c r="F452" s="17" t="n">
        <f aca="false">SUMIFS('Bill lines'!$I$2:$I$2201,'Bill lines'!$A$2:$A$2201,A452)</f>
        <v>4797.31</v>
      </c>
      <c r="G452" s="17" t="n">
        <f aca="false">ROUND(ROUND(F452*100,0)/10,0)/100</f>
        <v>479.73</v>
      </c>
      <c r="H452" s="17" t="n">
        <f aca="false">F452+G452</f>
        <v>5277.04</v>
      </c>
      <c r="I452" s="26" t="n">
        <f aca="false">DATE(YEAR(B452),MONTH(B452),1)</f>
        <v>46143</v>
      </c>
      <c r="J452" s="22" t="str">
        <f aca="false">IF(COUNTIFS('Bill lines'!$A$2:$A$2201,A452,'Bill lines'!$J$2:$J$2201,"No")=0,"Yes","No")</f>
        <v>Yes</v>
      </c>
    </row>
    <row r="453" customFormat="false" ht="15" hidden="false" customHeight="false" outlineLevel="0" collapsed="false">
      <c r="A453" s="22" t="s">
        <v>1397</v>
      </c>
      <c r="B453" s="23" t="n">
        <v>46170</v>
      </c>
      <c r="C453" s="22" t="s">
        <v>999</v>
      </c>
      <c r="D453" s="21" t="n">
        <v>1063</v>
      </c>
      <c r="E453" s="12" t="n">
        <f aca="false">COUNTIFS('Bill lines'!$A$2:$A$2201,A453)</f>
        <v>5</v>
      </c>
      <c r="F453" s="17" t="n">
        <f aca="false">SUMIFS('Bill lines'!$I$2:$I$2201,'Bill lines'!$A$2:$A$2201,A453)</f>
        <v>7095.5</v>
      </c>
      <c r="G453" s="17" t="n">
        <f aca="false">ROUND(ROUND(F453*100,0)/10,0)/100</f>
        <v>709.55</v>
      </c>
      <c r="H453" s="17" t="n">
        <f aca="false">F453+G453</f>
        <v>7805.05</v>
      </c>
      <c r="I453" s="26" t="n">
        <f aca="false">DATE(YEAR(B453),MONTH(B453),1)</f>
        <v>46143</v>
      </c>
      <c r="J453" s="22" t="str">
        <f aca="false">IF(COUNTIFS('Bill lines'!$A$2:$A$2201,A453,'Bill lines'!$J$2:$J$2201,"No")=0,"Yes","No")</f>
        <v>Yes</v>
      </c>
    </row>
    <row r="454" customFormat="false" ht="15" hidden="false" customHeight="false" outlineLevel="0" collapsed="false">
      <c r="A454" s="22" t="s">
        <v>1398</v>
      </c>
      <c r="B454" s="23" t="n">
        <v>46170</v>
      </c>
      <c r="C454" s="22" t="s">
        <v>933</v>
      </c>
      <c r="D454" s="21" t="n">
        <v>1063</v>
      </c>
      <c r="E454" s="12" t="n">
        <f aca="false">COUNTIFS('Bill lines'!$A$2:$A$2201,A454)</f>
        <v>3</v>
      </c>
      <c r="F454" s="17" t="n">
        <f aca="false">SUMIFS('Bill lines'!$I$2:$I$2201,'Bill lines'!$A$2:$A$2201,A454)</f>
        <v>5460.98</v>
      </c>
      <c r="G454" s="17" t="n">
        <f aca="false">ROUND(ROUND(F454*100,0)/10,0)/100</f>
        <v>546.1</v>
      </c>
      <c r="H454" s="17" t="n">
        <f aca="false">F454+G454</f>
        <v>6007.08</v>
      </c>
      <c r="I454" s="26" t="n">
        <f aca="false">DATE(YEAR(B454),MONTH(B454),1)</f>
        <v>46143</v>
      </c>
      <c r="J454" s="22" t="str">
        <f aca="false">IF(COUNTIFS('Bill lines'!$A$2:$A$2201,A454,'Bill lines'!$J$2:$J$2201,"No")=0,"Yes","No")</f>
        <v>Yes</v>
      </c>
    </row>
    <row r="455" customFormat="false" ht="15" hidden="false" customHeight="false" outlineLevel="0" collapsed="false">
      <c r="A455" s="22" t="s">
        <v>1399</v>
      </c>
      <c r="B455" s="23" t="n">
        <v>46170</v>
      </c>
      <c r="C455" s="22" t="s">
        <v>949</v>
      </c>
      <c r="D455" s="21" t="n">
        <v>1067</v>
      </c>
      <c r="E455" s="12" t="n">
        <f aca="false">COUNTIFS('Bill lines'!$A$2:$A$2201,A455)</f>
        <v>2</v>
      </c>
      <c r="F455" s="17" t="n">
        <f aca="false">SUMIFS('Bill lines'!$I$2:$I$2201,'Bill lines'!$A$2:$A$2201,A455)</f>
        <v>4136.36</v>
      </c>
      <c r="G455" s="17" t="n">
        <f aca="false">ROUND(ROUND(F455*100,0)/10,0)/100</f>
        <v>413.64</v>
      </c>
      <c r="H455" s="17" t="n">
        <f aca="false">F455+G455</f>
        <v>4550</v>
      </c>
      <c r="I455" s="26" t="n">
        <f aca="false">DATE(YEAR(B455),MONTH(B455),1)</f>
        <v>46143</v>
      </c>
      <c r="J455" s="22" t="str">
        <f aca="false">IF(COUNTIFS('Bill lines'!$A$2:$A$2201,A455,'Bill lines'!$J$2:$J$2201,"No")=0,"Yes","No")</f>
        <v>No</v>
      </c>
    </row>
    <row r="456" customFormat="false" ht="15" hidden="false" customHeight="false" outlineLevel="0" collapsed="false">
      <c r="A456" s="22" t="s">
        <v>1400</v>
      </c>
      <c r="B456" s="23" t="n">
        <v>46170</v>
      </c>
      <c r="C456" s="22" t="s">
        <v>949</v>
      </c>
      <c r="D456" s="21" t="n">
        <v>1067</v>
      </c>
      <c r="E456" s="12" t="n">
        <f aca="false">COUNTIFS('Bill lines'!$A$2:$A$2201,A456)</f>
        <v>2</v>
      </c>
      <c r="F456" s="17" t="n">
        <f aca="false">SUMIFS('Bill lines'!$I$2:$I$2201,'Bill lines'!$A$2:$A$2201,A456)</f>
        <v>3607.48</v>
      </c>
      <c r="G456" s="17" t="n">
        <f aca="false">ROUND(ROUND(F456*100,0)/10,0)/100</f>
        <v>360.75</v>
      </c>
      <c r="H456" s="17" t="n">
        <f aca="false">F456+G456</f>
        <v>3968.23</v>
      </c>
      <c r="I456" s="26" t="n">
        <f aca="false">DATE(YEAR(B456),MONTH(B456),1)</f>
        <v>46143</v>
      </c>
      <c r="J456" s="22" t="str">
        <f aca="false">IF(COUNTIFS('Bill lines'!$A$2:$A$2201,A456,'Bill lines'!$J$2:$J$2201,"No")=0,"Yes","No")</f>
        <v>Yes</v>
      </c>
    </row>
    <row r="457" customFormat="false" ht="15" hidden="false" customHeight="false" outlineLevel="0" collapsed="false">
      <c r="A457" s="22" t="s">
        <v>1401</v>
      </c>
      <c r="B457" s="23" t="n">
        <v>46171</v>
      </c>
      <c r="C457" s="22" t="s">
        <v>931</v>
      </c>
      <c r="D457" s="21" t="n">
        <v>1047</v>
      </c>
      <c r="E457" s="12" t="n">
        <f aca="false">COUNTIFS('Bill lines'!$A$2:$A$2201,A457)</f>
        <v>5</v>
      </c>
      <c r="F457" s="17" t="n">
        <f aca="false">SUMIFS('Bill lines'!$I$2:$I$2201,'Bill lines'!$A$2:$A$2201,A457)</f>
        <v>9605.16</v>
      </c>
      <c r="G457" s="17" t="n">
        <f aca="false">ROUND(ROUND(F457*100,0)/10,0)/100</f>
        <v>960.52</v>
      </c>
      <c r="H457" s="17" t="n">
        <f aca="false">F457+G457</f>
        <v>10565.68</v>
      </c>
      <c r="I457" s="26" t="n">
        <f aca="false">DATE(YEAR(B457),MONTH(B457),1)</f>
        <v>46143</v>
      </c>
      <c r="J457" s="22" t="str">
        <f aca="false">IF(COUNTIFS('Bill lines'!$A$2:$A$2201,A457,'Bill lines'!$J$2:$J$2201,"No")=0,"Yes","No")</f>
        <v>Yes</v>
      </c>
    </row>
    <row r="458" customFormat="false" ht="15" hidden="false" customHeight="false" outlineLevel="0" collapsed="false">
      <c r="A458" s="22" t="s">
        <v>1402</v>
      </c>
      <c r="B458" s="23" t="n">
        <v>46171</v>
      </c>
      <c r="C458" s="22" t="s">
        <v>949</v>
      </c>
      <c r="D458" s="21" t="n">
        <v>1057</v>
      </c>
      <c r="E458" s="12" t="n">
        <f aca="false">COUNTIFS('Bill lines'!$A$2:$A$2201,A458)</f>
        <v>3</v>
      </c>
      <c r="F458" s="17" t="n">
        <f aca="false">SUMIFS('Bill lines'!$I$2:$I$2201,'Bill lines'!$A$2:$A$2201,A458)</f>
        <v>4261.24</v>
      </c>
      <c r="G458" s="17" t="n">
        <f aca="false">ROUND(ROUND(F458*100,0)/10,0)/100</f>
        <v>426.12</v>
      </c>
      <c r="H458" s="17" t="n">
        <f aca="false">F458+G458</f>
        <v>4687.36</v>
      </c>
      <c r="I458" s="26" t="n">
        <f aca="false">DATE(YEAR(B458),MONTH(B458),1)</f>
        <v>46143</v>
      </c>
      <c r="J458" s="22" t="str">
        <f aca="false">IF(COUNTIFS('Bill lines'!$A$2:$A$2201,A458,'Bill lines'!$J$2:$J$2201,"No")=0,"Yes","No")</f>
        <v>No</v>
      </c>
    </row>
    <row r="459" customFormat="false" ht="15" hidden="false" customHeight="false" outlineLevel="0" collapsed="false">
      <c r="A459" s="22" t="s">
        <v>1403</v>
      </c>
      <c r="B459" s="23" t="n">
        <v>46172</v>
      </c>
      <c r="C459" s="22" t="s">
        <v>986</v>
      </c>
      <c r="D459" s="21" t="n">
        <v>1034</v>
      </c>
      <c r="E459" s="12" t="n">
        <f aca="false">COUNTIFS('Bill lines'!$A$2:$A$2201,A459)</f>
        <v>3</v>
      </c>
      <c r="F459" s="17" t="n">
        <f aca="false">SUMIFS('Bill lines'!$I$2:$I$2201,'Bill lines'!$A$2:$A$2201,A459)</f>
        <v>17603.76</v>
      </c>
      <c r="G459" s="17" t="n">
        <f aca="false">ROUND(ROUND(F459*100,0)/10,0)/100</f>
        <v>1760.38</v>
      </c>
      <c r="H459" s="17" t="n">
        <f aca="false">F459+G459</f>
        <v>19364.14</v>
      </c>
      <c r="I459" s="26" t="n">
        <f aca="false">DATE(YEAR(B459),MONTH(B459),1)</f>
        <v>46143</v>
      </c>
      <c r="J459" s="22" t="str">
        <f aca="false">IF(COUNTIFS('Bill lines'!$A$2:$A$2201,A459,'Bill lines'!$J$2:$J$2201,"No")=0,"Yes","No")</f>
        <v>Yes</v>
      </c>
    </row>
    <row r="460" customFormat="false" ht="15" hidden="false" customHeight="false" outlineLevel="0" collapsed="false">
      <c r="A460" s="22" t="s">
        <v>1404</v>
      </c>
      <c r="B460" s="23" t="n">
        <v>46172</v>
      </c>
      <c r="C460" s="22" t="s">
        <v>944</v>
      </c>
      <c r="D460" s="21" t="n">
        <v>1046</v>
      </c>
      <c r="E460" s="12" t="n">
        <f aca="false">COUNTIFS('Bill lines'!$A$2:$A$2201,A460)</f>
        <v>3</v>
      </c>
      <c r="F460" s="17" t="n">
        <f aca="false">SUMIFS('Bill lines'!$I$2:$I$2201,'Bill lines'!$A$2:$A$2201,A460)</f>
        <v>6602.77</v>
      </c>
      <c r="G460" s="17" t="n">
        <f aca="false">ROUND(ROUND(F460*100,0)/10,0)/100</f>
        <v>660.28</v>
      </c>
      <c r="H460" s="17" t="n">
        <f aca="false">F460+G460</f>
        <v>7263.05</v>
      </c>
      <c r="I460" s="26" t="n">
        <f aca="false">DATE(YEAR(B460),MONTH(B460),1)</f>
        <v>46143</v>
      </c>
      <c r="J460" s="22" t="str">
        <f aca="false">IF(COUNTIFS('Bill lines'!$A$2:$A$2201,A460,'Bill lines'!$J$2:$J$2201,"No")=0,"Yes","No")</f>
        <v>Yes</v>
      </c>
    </row>
    <row r="461" customFormat="false" ht="15" hidden="false" customHeight="false" outlineLevel="0" collapsed="false">
      <c r="A461" s="22" t="s">
        <v>1405</v>
      </c>
      <c r="B461" s="23" t="n">
        <v>46172</v>
      </c>
      <c r="C461" s="22" t="s">
        <v>931</v>
      </c>
      <c r="D461" s="21" t="n">
        <v>1049</v>
      </c>
      <c r="E461" s="12" t="n">
        <f aca="false">COUNTIFS('Bill lines'!$A$2:$A$2201,A461)</f>
        <v>5</v>
      </c>
      <c r="F461" s="17" t="n">
        <f aca="false">SUMIFS('Bill lines'!$I$2:$I$2201,'Bill lines'!$A$2:$A$2201,A461)</f>
        <v>10484.53</v>
      </c>
      <c r="G461" s="17" t="n">
        <f aca="false">ROUND(ROUND(F461*100,0)/10,0)/100</f>
        <v>1048.45</v>
      </c>
      <c r="H461" s="17" t="n">
        <f aca="false">F461+G461</f>
        <v>11532.98</v>
      </c>
      <c r="I461" s="26" t="n">
        <f aca="false">DATE(YEAR(B461),MONTH(B461),1)</f>
        <v>46143</v>
      </c>
      <c r="J461" s="22" t="str">
        <f aca="false">IF(COUNTIFS('Bill lines'!$A$2:$A$2201,A461,'Bill lines'!$J$2:$J$2201,"No")=0,"Yes","No")</f>
        <v>No</v>
      </c>
    </row>
    <row r="462" customFormat="false" ht="15" hidden="false" customHeight="false" outlineLevel="0" collapsed="false">
      <c r="A462" s="22" t="s">
        <v>1406</v>
      </c>
      <c r="B462" s="23" t="n">
        <v>46173</v>
      </c>
      <c r="C462" s="22" t="s">
        <v>931</v>
      </c>
      <c r="D462" s="21" t="n">
        <v>1052</v>
      </c>
      <c r="E462" s="12" t="n">
        <f aca="false">COUNTIFS('Bill lines'!$A$2:$A$2201,A462)</f>
        <v>4</v>
      </c>
      <c r="F462" s="17" t="n">
        <f aca="false">SUMIFS('Bill lines'!$I$2:$I$2201,'Bill lines'!$A$2:$A$2201,A462)</f>
        <v>7634.88</v>
      </c>
      <c r="G462" s="17" t="n">
        <f aca="false">ROUND(ROUND(F462*100,0)/10,0)/100</f>
        <v>763.49</v>
      </c>
      <c r="H462" s="17" t="n">
        <f aca="false">F462+G462</f>
        <v>8398.37</v>
      </c>
      <c r="I462" s="26" t="n">
        <f aca="false">DATE(YEAR(B462),MONTH(B462),1)</f>
        <v>46143</v>
      </c>
      <c r="J462" s="22" t="str">
        <f aca="false">IF(COUNTIFS('Bill lines'!$A$2:$A$2201,A462,'Bill lines'!$J$2:$J$2201,"No")=0,"Yes","No")</f>
        <v>Yes</v>
      </c>
    </row>
    <row r="463" customFormat="false" ht="15" hidden="false" customHeight="false" outlineLevel="0" collapsed="false">
      <c r="A463" s="22" t="s">
        <v>1407</v>
      </c>
      <c r="B463" s="23" t="n">
        <v>46173</v>
      </c>
      <c r="C463" s="22" t="s">
        <v>935</v>
      </c>
      <c r="D463" s="21" t="n">
        <v>1068</v>
      </c>
      <c r="E463" s="12" t="n">
        <f aca="false">COUNTIFS('Bill lines'!$A$2:$A$2201,A463)</f>
        <v>3</v>
      </c>
      <c r="F463" s="17" t="n">
        <f aca="false">SUMIFS('Bill lines'!$I$2:$I$2201,'Bill lines'!$A$2:$A$2201,A463)</f>
        <v>5094.48</v>
      </c>
      <c r="G463" s="17" t="n">
        <f aca="false">ROUND(ROUND(F463*100,0)/10,0)/100</f>
        <v>509.45</v>
      </c>
      <c r="H463" s="17" t="n">
        <f aca="false">F463+G463</f>
        <v>5603.93</v>
      </c>
      <c r="I463" s="26" t="n">
        <f aca="false">DATE(YEAR(B463),MONTH(B463),1)</f>
        <v>46143</v>
      </c>
      <c r="J463" s="22" t="str">
        <f aca="false">IF(COUNTIFS('Bill lines'!$A$2:$A$2201,A463,'Bill lines'!$J$2:$J$2201,"No")=0,"Yes","No")</f>
        <v>Yes</v>
      </c>
    </row>
    <row r="464" customFormat="false" ht="15" hidden="false" customHeight="false" outlineLevel="0" collapsed="false">
      <c r="A464" s="22" t="s">
        <v>1408</v>
      </c>
      <c r="B464" s="23" t="n">
        <v>46174</v>
      </c>
      <c r="C464" s="22" t="s">
        <v>957</v>
      </c>
      <c r="D464" s="21" t="n">
        <v>1047</v>
      </c>
      <c r="E464" s="12" t="n">
        <f aca="false">COUNTIFS('Bill lines'!$A$2:$A$2201,A464)</f>
        <v>2</v>
      </c>
      <c r="F464" s="17" t="n">
        <f aca="false">SUMIFS('Bill lines'!$I$2:$I$2201,'Bill lines'!$A$2:$A$2201,A464)</f>
        <v>2606.45</v>
      </c>
      <c r="G464" s="17" t="n">
        <f aca="false">ROUND(ROUND(F464*100,0)/10,0)/100</f>
        <v>260.65</v>
      </c>
      <c r="H464" s="17" t="n">
        <f aca="false">F464+G464</f>
        <v>2867.1</v>
      </c>
      <c r="I464" s="26" t="n">
        <f aca="false">DATE(YEAR(B464),MONTH(B464),1)</f>
        <v>46174</v>
      </c>
      <c r="J464" s="22" t="str">
        <f aca="false">IF(COUNTIFS('Bill lines'!$A$2:$A$2201,A464,'Bill lines'!$J$2:$J$2201,"No")=0,"Yes","No")</f>
        <v>Yes</v>
      </c>
    </row>
    <row r="465" customFormat="false" ht="15" hidden="false" customHeight="false" outlineLevel="0" collapsed="false">
      <c r="A465" s="22" t="s">
        <v>1409</v>
      </c>
      <c r="B465" s="23" t="n">
        <v>46175</v>
      </c>
      <c r="C465" s="22" t="s">
        <v>946</v>
      </c>
      <c r="D465" s="21" t="n">
        <v>1049</v>
      </c>
      <c r="E465" s="12" t="n">
        <f aca="false">COUNTIFS('Bill lines'!$A$2:$A$2201,A465)</f>
        <v>5</v>
      </c>
      <c r="F465" s="17" t="n">
        <f aca="false">SUMIFS('Bill lines'!$I$2:$I$2201,'Bill lines'!$A$2:$A$2201,A465)</f>
        <v>32706.8</v>
      </c>
      <c r="G465" s="17" t="n">
        <f aca="false">ROUND(ROUND(F465*100,0)/10,0)/100</f>
        <v>3270.68</v>
      </c>
      <c r="H465" s="17" t="n">
        <f aca="false">F465+G465</f>
        <v>35977.48</v>
      </c>
      <c r="I465" s="26" t="n">
        <f aca="false">DATE(YEAR(B465),MONTH(B465),1)</f>
        <v>46174</v>
      </c>
      <c r="J465" s="22" t="str">
        <f aca="false">IF(COUNTIFS('Bill lines'!$A$2:$A$2201,A465,'Bill lines'!$J$2:$J$2201,"No")=0,"Yes","No")</f>
        <v>Yes</v>
      </c>
    </row>
    <row r="466" customFormat="false" ht="15" hidden="false" customHeight="false" outlineLevel="0" collapsed="false">
      <c r="A466" s="22" t="s">
        <v>1410</v>
      </c>
      <c r="B466" s="23" t="n">
        <v>46175</v>
      </c>
      <c r="C466" s="22" t="s">
        <v>1002</v>
      </c>
      <c r="D466" s="21" t="n">
        <v>1060</v>
      </c>
      <c r="E466" s="12" t="n">
        <f aca="false">COUNTIFS('Bill lines'!$A$2:$A$2201,A466)</f>
        <v>5</v>
      </c>
      <c r="F466" s="17" t="n">
        <f aca="false">SUMIFS('Bill lines'!$I$2:$I$2201,'Bill lines'!$A$2:$A$2201,A466)</f>
        <v>8451.66</v>
      </c>
      <c r="G466" s="17" t="n">
        <f aca="false">ROUND(ROUND(F466*100,0)/10,0)/100</f>
        <v>845.17</v>
      </c>
      <c r="H466" s="17" t="n">
        <f aca="false">F466+G466</f>
        <v>9296.83</v>
      </c>
      <c r="I466" s="26" t="n">
        <f aca="false">DATE(YEAR(B466),MONTH(B466),1)</f>
        <v>46174</v>
      </c>
      <c r="J466" s="22" t="str">
        <f aca="false">IF(COUNTIFS('Bill lines'!$A$2:$A$2201,A466,'Bill lines'!$J$2:$J$2201,"No")=0,"Yes","No")</f>
        <v>Yes</v>
      </c>
    </row>
    <row r="467" customFormat="false" ht="15" hidden="false" customHeight="false" outlineLevel="0" collapsed="false">
      <c r="A467" s="22" t="s">
        <v>1411</v>
      </c>
      <c r="B467" s="23" t="n">
        <v>46175</v>
      </c>
      <c r="C467" s="22" t="s">
        <v>944</v>
      </c>
      <c r="D467" s="21" t="n">
        <v>1063</v>
      </c>
      <c r="E467" s="12" t="n">
        <f aca="false">COUNTIFS('Bill lines'!$A$2:$A$2201,A467)</f>
        <v>2</v>
      </c>
      <c r="F467" s="17" t="n">
        <f aca="false">SUMIFS('Bill lines'!$I$2:$I$2201,'Bill lines'!$A$2:$A$2201,A467)</f>
        <v>4341.04</v>
      </c>
      <c r="G467" s="17" t="n">
        <f aca="false">ROUND(ROUND(F467*100,0)/10,0)/100</f>
        <v>434.1</v>
      </c>
      <c r="H467" s="17" t="n">
        <f aca="false">F467+G467</f>
        <v>4775.14</v>
      </c>
      <c r="I467" s="26" t="n">
        <f aca="false">DATE(YEAR(B467),MONTH(B467),1)</f>
        <v>46174</v>
      </c>
      <c r="J467" s="22" t="str">
        <f aca="false">IF(COUNTIFS('Bill lines'!$A$2:$A$2201,A467,'Bill lines'!$J$2:$J$2201,"No")=0,"Yes","No")</f>
        <v>Yes</v>
      </c>
    </row>
    <row r="468" customFormat="false" ht="15" hidden="false" customHeight="false" outlineLevel="0" collapsed="false">
      <c r="A468" s="22" t="s">
        <v>1412</v>
      </c>
      <c r="B468" s="23" t="n">
        <v>46176</v>
      </c>
      <c r="C468" s="22" t="s">
        <v>959</v>
      </c>
      <c r="D468" s="21" t="n">
        <v>1009</v>
      </c>
      <c r="E468" s="12" t="n">
        <f aca="false">COUNTIFS('Bill lines'!$A$2:$A$2201,A468)</f>
        <v>5</v>
      </c>
      <c r="F468" s="17" t="n">
        <f aca="false">SUMIFS('Bill lines'!$I$2:$I$2201,'Bill lines'!$A$2:$A$2201,A468)</f>
        <v>7775.68</v>
      </c>
      <c r="G468" s="17" t="n">
        <f aca="false">ROUND(ROUND(F468*100,0)/10,0)/100</f>
        <v>777.57</v>
      </c>
      <c r="H468" s="17" t="n">
        <f aca="false">F468+G468</f>
        <v>8553.25</v>
      </c>
      <c r="I468" s="26" t="n">
        <f aca="false">DATE(YEAR(B468),MONTH(B468),1)</f>
        <v>46174</v>
      </c>
      <c r="J468" s="22" t="str">
        <f aca="false">IF(COUNTIFS('Bill lines'!$A$2:$A$2201,A468,'Bill lines'!$J$2:$J$2201,"No")=0,"Yes","No")</f>
        <v>Yes</v>
      </c>
    </row>
    <row r="469" customFormat="false" ht="15" hidden="false" customHeight="false" outlineLevel="0" collapsed="false">
      <c r="A469" s="22" t="s">
        <v>1413</v>
      </c>
      <c r="B469" s="23" t="n">
        <v>46176</v>
      </c>
      <c r="C469" s="22" t="s">
        <v>1092</v>
      </c>
      <c r="D469" s="21" t="n">
        <v>1069</v>
      </c>
      <c r="E469" s="12" t="n">
        <f aca="false">COUNTIFS('Bill lines'!$A$2:$A$2201,A469)</f>
        <v>2</v>
      </c>
      <c r="F469" s="17" t="n">
        <f aca="false">SUMIFS('Bill lines'!$I$2:$I$2201,'Bill lines'!$A$2:$A$2201,A469)</f>
        <v>11052.3</v>
      </c>
      <c r="G469" s="17" t="n">
        <f aca="false">ROUND(ROUND(F469*100,0)/10,0)/100</f>
        <v>1105.23</v>
      </c>
      <c r="H469" s="17" t="n">
        <f aca="false">F469+G469</f>
        <v>12157.53</v>
      </c>
      <c r="I469" s="26" t="n">
        <f aca="false">DATE(YEAR(B469),MONTH(B469),1)</f>
        <v>46174</v>
      </c>
      <c r="J469" s="22" t="str">
        <f aca="false">IF(COUNTIFS('Bill lines'!$A$2:$A$2201,A469,'Bill lines'!$J$2:$J$2201,"No")=0,"Yes","No")</f>
        <v>Yes</v>
      </c>
    </row>
    <row r="470" customFormat="false" ht="15" hidden="false" customHeight="false" outlineLevel="0" collapsed="false">
      <c r="A470" s="22" t="s">
        <v>1414</v>
      </c>
      <c r="B470" s="23" t="n">
        <v>46177</v>
      </c>
      <c r="C470" s="22" t="s">
        <v>931</v>
      </c>
      <c r="D470" s="21" t="n">
        <v>1018</v>
      </c>
      <c r="E470" s="12" t="n">
        <f aca="false">COUNTIFS('Bill lines'!$A$2:$A$2201,A470)</f>
        <v>2</v>
      </c>
      <c r="F470" s="17" t="n">
        <f aca="false">SUMIFS('Bill lines'!$I$2:$I$2201,'Bill lines'!$A$2:$A$2201,A470)</f>
        <v>4241.7</v>
      </c>
      <c r="G470" s="17" t="n">
        <f aca="false">ROUND(ROUND(F470*100,0)/10,0)/100</f>
        <v>424.17</v>
      </c>
      <c r="H470" s="17" t="n">
        <f aca="false">F470+G470</f>
        <v>4665.87</v>
      </c>
      <c r="I470" s="26" t="n">
        <f aca="false">DATE(YEAR(B470),MONTH(B470),1)</f>
        <v>46174</v>
      </c>
      <c r="J470" s="22" t="str">
        <f aca="false">IF(COUNTIFS('Bill lines'!$A$2:$A$2201,A470,'Bill lines'!$J$2:$J$2201,"No")=0,"Yes","No")</f>
        <v>Yes</v>
      </c>
    </row>
    <row r="471" customFormat="false" ht="15" hidden="false" customHeight="false" outlineLevel="0" collapsed="false">
      <c r="A471" s="22" t="s">
        <v>1415</v>
      </c>
      <c r="B471" s="23" t="n">
        <v>46178</v>
      </c>
      <c r="C471" s="22" t="s">
        <v>931</v>
      </c>
      <c r="D471" s="21" t="n">
        <v>1063</v>
      </c>
      <c r="E471" s="12" t="n">
        <f aca="false">COUNTIFS('Bill lines'!$A$2:$A$2201,A471)</f>
        <v>4</v>
      </c>
      <c r="F471" s="17" t="n">
        <f aca="false">SUMIFS('Bill lines'!$I$2:$I$2201,'Bill lines'!$A$2:$A$2201,A471)</f>
        <v>6404.4</v>
      </c>
      <c r="G471" s="17" t="n">
        <f aca="false">ROUND(ROUND(F471*100,0)/10,0)/100</f>
        <v>640.44</v>
      </c>
      <c r="H471" s="17" t="n">
        <f aca="false">F471+G471</f>
        <v>7044.84</v>
      </c>
      <c r="I471" s="26" t="n">
        <f aca="false">DATE(YEAR(B471),MONTH(B471),1)</f>
        <v>46174</v>
      </c>
      <c r="J471" s="22" t="str">
        <f aca="false">IF(COUNTIFS('Bill lines'!$A$2:$A$2201,A471,'Bill lines'!$J$2:$J$2201,"No")=0,"Yes","No")</f>
        <v>No</v>
      </c>
    </row>
    <row r="472" customFormat="false" ht="15" hidden="false" customHeight="false" outlineLevel="0" collapsed="false">
      <c r="A472" s="22" t="s">
        <v>1416</v>
      </c>
      <c r="B472" s="23" t="n">
        <v>46179</v>
      </c>
      <c r="C472" s="22" t="s">
        <v>1092</v>
      </c>
      <c r="D472" s="21" t="n">
        <v>1057</v>
      </c>
      <c r="E472" s="12" t="n">
        <f aca="false">COUNTIFS('Bill lines'!$A$2:$A$2201,A472)</f>
        <v>5</v>
      </c>
      <c r="F472" s="17" t="n">
        <f aca="false">SUMIFS('Bill lines'!$I$2:$I$2201,'Bill lines'!$A$2:$A$2201,A472)</f>
        <v>31787.41</v>
      </c>
      <c r="G472" s="17" t="n">
        <f aca="false">ROUND(ROUND(F472*100,0)/10,0)/100</f>
        <v>3178.74</v>
      </c>
      <c r="H472" s="17" t="n">
        <f aca="false">F472+G472</f>
        <v>34966.15</v>
      </c>
      <c r="I472" s="26" t="n">
        <f aca="false">DATE(YEAR(B472),MONTH(B472),1)</f>
        <v>46174</v>
      </c>
      <c r="J472" s="22" t="str">
        <f aca="false">IF(COUNTIFS('Bill lines'!$A$2:$A$2201,A472,'Bill lines'!$J$2:$J$2201,"No")=0,"Yes","No")</f>
        <v>No</v>
      </c>
    </row>
    <row r="473" customFormat="false" ht="15" hidden="false" customHeight="false" outlineLevel="0" collapsed="false">
      <c r="A473" s="22" t="s">
        <v>1417</v>
      </c>
      <c r="B473" s="23" t="n">
        <v>46180</v>
      </c>
      <c r="C473" s="22" t="s">
        <v>933</v>
      </c>
      <c r="D473" s="21" t="n">
        <v>1046</v>
      </c>
      <c r="E473" s="12" t="n">
        <f aca="false">COUNTIFS('Bill lines'!$A$2:$A$2201,A473)</f>
        <v>5</v>
      </c>
      <c r="F473" s="17" t="n">
        <f aca="false">SUMIFS('Bill lines'!$I$2:$I$2201,'Bill lines'!$A$2:$A$2201,A473)</f>
        <v>10165.41</v>
      </c>
      <c r="G473" s="17" t="n">
        <f aca="false">ROUND(ROUND(F473*100,0)/10,0)/100</f>
        <v>1016.54</v>
      </c>
      <c r="H473" s="17" t="n">
        <f aca="false">F473+G473</f>
        <v>11181.95</v>
      </c>
      <c r="I473" s="26" t="n">
        <f aca="false">DATE(YEAR(B473),MONTH(B473),1)</f>
        <v>46174</v>
      </c>
      <c r="J473" s="22" t="str">
        <f aca="false">IF(COUNTIFS('Bill lines'!$A$2:$A$2201,A473,'Bill lines'!$J$2:$J$2201,"No")=0,"Yes","No")</f>
        <v>Yes</v>
      </c>
    </row>
    <row r="474" customFormat="false" ht="15" hidden="false" customHeight="false" outlineLevel="0" collapsed="false">
      <c r="A474" s="22" t="s">
        <v>1418</v>
      </c>
      <c r="B474" s="23" t="n">
        <v>46180</v>
      </c>
      <c r="C474" s="22" t="s">
        <v>999</v>
      </c>
      <c r="D474" s="21" t="n">
        <v>1047</v>
      </c>
      <c r="E474" s="12" t="n">
        <f aca="false">COUNTIFS('Bill lines'!$A$2:$A$2201,A474)</f>
        <v>5</v>
      </c>
      <c r="F474" s="17" t="n">
        <f aca="false">SUMIFS('Bill lines'!$I$2:$I$2201,'Bill lines'!$A$2:$A$2201,A474)</f>
        <v>8200.54</v>
      </c>
      <c r="G474" s="17" t="n">
        <f aca="false">ROUND(ROUND(F474*100,0)/10,0)/100</f>
        <v>820.05</v>
      </c>
      <c r="H474" s="17" t="n">
        <f aca="false">F474+G474</f>
        <v>9020.59</v>
      </c>
      <c r="I474" s="26" t="n">
        <f aca="false">DATE(YEAR(B474),MONTH(B474),1)</f>
        <v>46174</v>
      </c>
      <c r="J474" s="22" t="str">
        <f aca="false">IF(COUNTIFS('Bill lines'!$A$2:$A$2201,A474,'Bill lines'!$J$2:$J$2201,"No")=0,"Yes","No")</f>
        <v>Yes</v>
      </c>
    </row>
    <row r="475" customFormat="false" ht="15" hidden="false" customHeight="false" outlineLevel="0" collapsed="false">
      <c r="A475" s="22" t="s">
        <v>1419</v>
      </c>
      <c r="B475" s="23" t="n">
        <v>46181</v>
      </c>
      <c r="C475" s="22" t="s">
        <v>935</v>
      </c>
      <c r="D475" s="21" t="n">
        <v>1065</v>
      </c>
      <c r="E475" s="12" t="n">
        <f aca="false">COUNTIFS('Bill lines'!$A$2:$A$2201,A475)</f>
        <v>4</v>
      </c>
      <c r="F475" s="17" t="n">
        <f aca="false">SUMIFS('Bill lines'!$I$2:$I$2201,'Bill lines'!$A$2:$A$2201,A475)</f>
        <v>6314.7</v>
      </c>
      <c r="G475" s="17" t="n">
        <f aca="false">ROUND(ROUND(F475*100,0)/10,0)/100</f>
        <v>631.47</v>
      </c>
      <c r="H475" s="17" t="n">
        <f aca="false">F475+G475</f>
        <v>6946.17</v>
      </c>
      <c r="I475" s="26" t="n">
        <f aca="false">DATE(YEAR(B475),MONTH(B475),1)</f>
        <v>46174</v>
      </c>
      <c r="J475" s="22" t="str">
        <f aca="false">IF(COUNTIFS('Bill lines'!$A$2:$A$2201,A475,'Bill lines'!$J$2:$J$2201,"No")=0,"Yes","No")</f>
        <v>Yes</v>
      </c>
    </row>
    <row r="476" customFormat="false" ht="15" hidden="false" customHeight="false" outlineLevel="0" collapsed="false">
      <c r="A476" s="22" t="s">
        <v>1420</v>
      </c>
      <c r="B476" s="23" t="n">
        <v>46181</v>
      </c>
      <c r="C476" s="22" t="s">
        <v>949</v>
      </c>
      <c r="D476" s="21" t="n">
        <v>1068</v>
      </c>
      <c r="E476" s="12" t="n">
        <f aca="false">COUNTIFS('Bill lines'!$A$2:$A$2201,A476)</f>
        <v>5</v>
      </c>
      <c r="F476" s="17" t="n">
        <f aca="false">SUMIFS('Bill lines'!$I$2:$I$2201,'Bill lines'!$A$2:$A$2201,A476)</f>
        <v>7643.55</v>
      </c>
      <c r="G476" s="17" t="n">
        <f aca="false">ROUND(ROUND(F476*100,0)/10,0)/100</f>
        <v>764.36</v>
      </c>
      <c r="H476" s="17" t="n">
        <f aca="false">F476+G476</f>
        <v>8407.91</v>
      </c>
      <c r="I476" s="26" t="n">
        <f aca="false">DATE(YEAR(B476),MONTH(B476),1)</f>
        <v>46174</v>
      </c>
      <c r="J476" s="22" t="str">
        <f aca="false">IF(COUNTIFS('Bill lines'!$A$2:$A$2201,A476,'Bill lines'!$J$2:$J$2201,"No")=0,"Yes","No")</f>
        <v>Yes</v>
      </c>
    </row>
    <row r="477" customFormat="false" ht="15" hidden="false" customHeight="false" outlineLevel="0" collapsed="false">
      <c r="A477" s="22" t="s">
        <v>1421</v>
      </c>
      <c r="B477" s="23" t="n">
        <v>46182</v>
      </c>
      <c r="C477" s="22" t="s">
        <v>999</v>
      </c>
      <c r="D477" s="21" t="n">
        <v>1015</v>
      </c>
      <c r="E477" s="12" t="n">
        <f aca="false">COUNTIFS('Bill lines'!$A$2:$A$2201,A477)</f>
        <v>4</v>
      </c>
      <c r="F477" s="17" t="n">
        <f aca="false">SUMIFS('Bill lines'!$I$2:$I$2201,'Bill lines'!$A$2:$A$2201,A477)</f>
        <v>5179.33</v>
      </c>
      <c r="G477" s="17" t="n">
        <f aca="false">ROUND(ROUND(F477*100,0)/10,0)/100</f>
        <v>517.93</v>
      </c>
      <c r="H477" s="17" t="n">
        <f aca="false">F477+G477</f>
        <v>5697.26</v>
      </c>
      <c r="I477" s="26" t="n">
        <f aca="false">DATE(YEAR(B477),MONTH(B477),1)</f>
        <v>46174</v>
      </c>
      <c r="J477" s="22" t="str">
        <f aca="false">IF(COUNTIFS('Bill lines'!$A$2:$A$2201,A477,'Bill lines'!$J$2:$J$2201,"No")=0,"Yes","No")</f>
        <v>Yes</v>
      </c>
    </row>
    <row r="478" customFormat="false" ht="15" hidden="false" customHeight="false" outlineLevel="0" collapsed="false">
      <c r="A478" s="22" t="s">
        <v>1422</v>
      </c>
      <c r="B478" s="23" t="n">
        <v>46183</v>
      </c>
      <c r="C478" s="22" t="s">
        <v>957</v>
      </c>
      <c r="D478" s="21" t="n">
        <v>1018</v>
      </c>
      <c r="E478" s="12" t="n">
        <f aca="false">COUNTIFS('Bill lines'!$A$2:$A$2201,A478)</f>
        <v>4</v>
      </c>
      <c r="F478" s="17" t="n">
        <f aca="false">SUMIFS('Bill lines'!$I$2:$I$2201,'Bill lines'!$A$2:$A$2201,A478)</f>
        <v>6267.96</v>
      </c>
      <c r="G478" s="17" t="n">
        <f aca="false">ROUND(ROUND(F478*100,0)/10,0)/100</f>
        <v>626.8</v>
      </c>
      <c r="H478" s="17" t="n">
        <f aca="false">F478+G478</f>
        <v>6894.76</v>
      </c>
      <c r="I478" s="26" t="n">
        <f aca="false">DATE(YEAR(B478),MONTH(B478),1)</f>
        <v>46174</v>
      </c>
      <c r="J478" s="22" t="str">
        <f aca="false">IF(COUNTIFS('Bill lines'!$A$2:$A$2201,A478,'Bill lines'!$J$2:$J$2201,"No")=0,"Yes","No")</f>
        <v>No</v>
      </c>
    </row>
    <row r="479" customFormat="false" ht="15" hidden="false" customHeight="false" outlineLevel="0" collapsed="false">
      <c r="A479" s="22" t="s">
        <v>1423</v>
      </c>
      <c r="B479" s="23" t="n">
        <v>46183</v>
      </c>
      <c r="C479" s="22" t="s">
        <v>946</v>
      </c>
      <c r="D479" s="21" t="n">
        <v>1052</v>
      </c>
      <c r="E479" s="12" t="n">
        <f aca="false">COUNTIFS('Bill lines'!$A$2:$A$2201,A479)</f>
        <v>2</v>
      </c>
      <c r="F479" s="17" t="n">
        <f aca="false">SUMIFS('Bill lines'!$I$2:$I$2201,'Bill lines'!$A$2:$A$2201,A479)</f>
        <v>15324.18</v>
      </c>
      <c r="G479" s="17" t="n">
        <f aca="false">ROUND(ROUND(F479*100,0)/10,0)/100</f>
        <v>1532.42</v>
      </c>
      <c r="H479" s="17" t="n">
        <f aca="false">F479+G479</f>
        <v>16856.6</v>
      </c>
      <c r="I479" s="26" t="n">
        <f aca="false">DATE(YEAR(B479),MONTH(B479),1)</f>
        <v>46174</v>
      </c>
      <c r="J479" s="22" t="str">
        <f aca="false">IF(COUNTIFS('Bill lines'!$A$2:$A$2201,A479,'Bill lines'!$J$2:$J$2201,"No")=0,"Yes","No")</f>
        <v>Yes</v>
      </c>
    </row>
    <row r="480" customFormat="false" ht="15" hidden="false" customHeight="false" outlineLevel="0" collapsed="false">
      <c r="A480" s="22" t="s">
        <v>1424</v>
      </c>
      <c r="B480" s="23" t="n">
        <v>46184</v>
      </c>
      <c r="C480" s="22" t="s">
        <v>1002</v>
      </c>
      <c r="D480" s="21" t="n">
        <v>1047</v>
      </c>
      <c r="E480" s="12" t="n">
        <f aca="false">COUNTIFS('Bill lines'!$A$2:$A$2201,A480)</f>
        <v>5</v>
      </c>
      <c r="F480" s="17" t="n">
        <f aca="false">SUMIFS('Bill lines'!$I$2:$I$2201,'Bill lines'!$A$2:$A$2201,A480)</f>
        <v>9678.91</v>
      </c>
      <c r="G480" s="17" t="n">
        <f aca="false">ROUND(ROUND(F480*100,0)/10,0)/100</f>
        <v>967.89</v>
      </c>
      <c r="H480" s="17" t="n">
        <f aca="false">F480+G480</f>
        <v>10646.8</v>
      </c>
      <c r="I480" s="26" t="n">
        <f aca="false">DATE(YEAR(B480),MONTH(B480),1)</f>
        <v>46174</v>
      </c>
      <c r="J480" s="22" t="str">
        <f aca="false">IF(COUNTIFS('Bill lines'!$A$2:$A$2201,A480,'Bill lines'!$J$2:$J$2201,"No")=0,"Yes","No")</f>
        <v>Yes</v>
      </c>
    </row>
    <row r="481" customFormat="false" ht="15" hidden="false" customHeight="false" outlineLevel="0" collapsed="false">
      <c r="A481" s="22" t="s">
        <v>1425</v>
      </c>
      <c r="B481" s="23" t="n">
        <v>46184</v>
      </c>
      <c r="C481" s="22" t="s">
        <v>931</v>
      </c>
      <c r="D481" s="21" t="n">
        <v>1049</v>
      </c>
      <c r="E481" s="12" t="n">
        <f aca="false">COUNTIFS('Bill lines'!$A$2:$A$2201,A481)</f>
        <v>3</v>
      </c>
      <c r="F481" s="17" t="n">
        <f aca="false">SUMIFS('Bill lines'!$I$2:$I$2201,'Bill lines'!$A$2:$A$2201,A481)</f>
        <v>5108.74</v>
      </c>
      <c r="G481" s="17" t="n">
        <f aca="false">ROUND(ROUND(F481*100,0)/10,0)/100</f>
        <v>510.87</v>
      </c>
      <c r="H481" s="17" t="n">
        <f aca="false">F481+G481</f>
        <v>5619.61</v>
      </c>
      <c r="I481" s="26" t="n">
        <f aca="false">DATE(YEAR(B481),MONTH(B481),1)</f>
        <v>46174</v>
      </c>
      <c r="J481" s="22" t="str">
        <f aca="false">IF(COUNTIFS('Bill lines'!$A$2:$A$2201,A481,'Bill lines'!$J$2:$J$2201,"No")=0,"Yes","No")</f>
        <v>Yes</v>
      </c>
    </row>
    <row r="482" customFormat="false" ht="15" hidden="false" customHeight="false" outlineLevel="0" collapsed="false">
      <c r="A482" s="22" t="s">
        <v>1426</v>
      </c>
      <c r="B482" s="23" t="n">
        <v>46184</v>
      </c>
      <c r="C482" s="22" t="s">
        <v>939</v>
      </c>
      <c r="D482" s="21" t="n">
        <v>1057</v>
      </c>
      <c r="E482" s="12" t="n">
        <f aca="false">COUNTIFS('Bill lines'!$A$2:$A$2201,A482)</f>
        <v>2</v>
      </c>
      <c r="F482" s="17" t="n">
        <f aca="false">SUMIFS('Bill lines'!$I$2:$I$2201,'Bill lines'!$A$2:$A$2201,A482)</f>
        <v>3932.09</v>
      </c>
      <c r="G482" s="17" t="n">
        <f aca="false">ROUND(ROUND(F482*100,0)/10,0)/100</f>
        <v>393.21</v>
      </c>
      <c r="H482" s="17" t="n">
        <f aca="false">F482+G482</f>
        <v>4325.3</v>
      </c>
      <c r="I482" s="26" t="n">
        <f aca="false">DATE(YEAR(B482),MONTH(B482),1)</f>
        <v>46174</v>
      </c>
      <c r="J482" s="22" t="str">
        <f aca="false">IF(COUNTIFS('Bill lines'!$A$2:$A$2201,A482,'Bill lines'!$J$2:$J$2201,"No")=0,"Yes","No")</f>
        <v>Yes</v>
      </c>
    </row>
    <row r="483" customFormat="false" ht="15" hidden="false" customHeight="false" outlineLevel="0" collapsed="false">
      <c r="A483" s="22" t="s">
        <v>1427</v>
      </c>
      <c r="B483" s="23" t="n">
        <v>46184</v>
      </c>
      <c r="C483" s="22" t="s">
        <v>964</v>
      </c>
      <c r="D483" s="21" t="n">
        <v>1058</v>
      </c>
      <c r="E483" s="12" t="n">
        <f aca="false">COUNTIFS('Bill lines'!$A$2:$A$2201,A483)</f>
        <v>5</v>
      </c>
      <c r="F483" s="17" t="n">
        <f aca="false">SUMIFS('Bill lines'!$I$2:$I$2201,'Bill lines'!$A$2:$A$2201,A483)</f>
        <v>9947.05</v>
      </c>
      <c r="G483" s="17" t="n">
        <f aca="false">ROUND(ROUND(F483*100,0)/10,0)/100</f>
        <v>994.71</v>
      </c>
      <c r="H483" s="17" t="n">
        <f aca="false">F483+G483</f>
        <v>10941.76</v>
      </c>
      <c r="I483" s="26" t="n">
        <f aca="false">DATE(YEAR(B483),MONTH(B483),1)</f>
        <v>46174</v>
      </c>
      <c r="J483" s="22" t="str">
        <f aca="false">IF(COUNTIFS('Bill lines'!$A$2:$A$2201,A483,'Bill lines'!$J$2:$J$2201,"No")=0,"Yes","No")</f>
        <v>Yes</v>
      </c>
    </row>
    <row r="484" customFormat="false" ht="15" hidden="false" customHeight="false" outlineLevel="0" collapsed="false">
      <c r="A484" s="22" t="s">
        <v>1428</v>
      </c>
      <c r="B484" s="23" t="n">
        <v>46185</v>
      </c>
      <c r="C484" s="22" t="s">
        <v>939</v>
      </c>
      <c r="D484" s="21" t="n">
        <v>1065</v>
      </c>
      <c r="E484" s="12" t="n">
        <f aca="false">COUNTIFS('Bill lines'!$A$2:$A$2201,A484)</f>
        <v>3</v>
      </c>
      <c r="F484" s="17" t="n">
        <f aca="false">SUMIFS('Bill lines'!$I$2:$I$2201,'Bill lines'!$A$2:$A$2201,A484)</f>
        <v>3420.16</v>
      </c>
      <c r="G484" s="17" t="n">
        <f aca="false">ROUND(ROUND(F484*100,0)/10,0)/100</f>
        <v>342.02</v>
      </c>
      <c r="H484" s="17" t="n">
        <f aca="false">F484+G484</f>
        <v>3762.18</v>
      </c>
      <c r="I484" s="26" t="n">
        <f aca="false">DATE(YEAR(B484),MONTH(B484),1)</f>
        <v>46174</v>
      </c>
      <c r="J484" s="22" t="str">
        <f aca="false">IF(COUNTIFS('Bill lines'!$A$2:$A$2201,A484,'Bill lines'!$J$2:$J$2201,"No")=0,"Yes","No")</f>
        <v>Yes</v>
      </c>
    </row>
    <row r="485" customFormat="false" ht="15" hidden="false" customHeight="false" outlineLevel="0" collapsed="false">
      <c r="A485" s="22" t="s">
        <v>1429</v>
      </c>
      <c r="B485" s="23" t="n">
        <v>46186</v>
      </c>
      <c r="C485" s="22" t="s">
        <v>937</v>
      </c>
      <c r="D485" s="21" t="n">
        <v>1023</v>
      </c>
      <c r="E485" s="12" t="n">
        <f aca="false">COUNTIFS('Bill lines'!$A$2:$A$2201,A485)</f>
        <v>2</v>
      </c>
      <c r="F485" s="17" t="n">
        <f aca="false">SUMIFS('Bill lines'!$I$2:$I$2201,'Bill lines'!$A$2:$A$2201,A485)</f>
        <v>4332.98</v>
      </c>
      <c r="G485" s="17" t="n">
        <f aca="false">ROUND(ROUND(F485*100,0)/10,0)/100</f>
        <v>433.3</v>
      </c>
      <c r="H485" s="17" t="n">
        <f aca="false">F485+G485</f>
        <v>4766.28</v>
      </c>
      <c r="I485" s="26" t="n">
        <f aca="false">DATE(YEAR(B485),MONTH(B485),1)</f>
        <v>46174</v>
      </c>
      <c r="J485" s="22" t="str">
        <f aca="false">IF(COUNTIFS('Bill lines'!$A$2:$A$2201,A485,'Bill lines'!$J$2:$J$2201,"No")=0,"Yes","No")</f>
        <v>Yes</v>
      </c>
    </row>
    <row r="486" customFormat="false" ht="15" hidden="false" customHeight="false" outlineLevel="0" collapsed="false">
      <c r="A486" s="22" t="s">
        <v>1430</v>
      </c>
      <c r="B486" s="23" t="n">
        <v>46186</v>
      </c>
      <c r="C486" s="22" t="s">
        <v>986</v>
      </c>
      <c r="D486" s="21" t="n">
        <v>1072</v>
      </c>
      <c r="E486" s="12" t="n">
        <f aca="false">COUNTIFS('Bill lines'!$A$2:$A$2201,A486)</f>
        <v>5</v>
      </c>
      <c r="F486" s="17" t="n">
        <f aca="false">SUMIFS('Bill lines'!$I$2:$I$2201,'Bill lines'!$A$2:$A$2201,A486)</f>
        <v>28833.56</v>
      </c>
      <c r="G486" s="17" t="n">
        <f aca="false">ROUND(ROUND(F486*100,0)/10,0)/100</f>
        <v>2883.36</v>
      </c>
      <c r="H486" s="17" t="n">
        <f aca="false">F486+G486</f>
        <v>31716.92</v>
      </c>
      <c r="I486" s="26" t="n">
        <f aca="false">DATE(YEAR(B486),MONTH(B486),1)</f>
        <v>46174</v>
      </c>
      <c r="J486" s="22" t="str">
        <f aca="false">IF(COUNTIFS('Bill lines'!$A$2:$A$2201,A486,'Bill lines'!$J$2:$J$2201,"No")=0,"Yes","No")</f>
        <v>No</v>
      </c>
    </row>
    <row r="487" customFormat="false" ht="15" hidden="false" customHeight="false" outlineLevel="0" collapsed="false">
      <c r="A487" s="22" t="s">
        <v>1431</v>
      </c>
      <c r="B487" s="23" t="n">
        <v>46187</v>
      </c>
      <c r="C487" s="22" t="s">
        <v>939</v>
      </c>
      <c r="D487" s="21" t="n">
        <v>1009</v>
      </c>
      <c r="E487" s="12" t="n">
        <f aca="false">COUNTIFS('Bill lines'!$A$2:$A$2201,A487)</f>
        <v>4</v>
      </c>
      <c r="F487" s="17" t="n">
        <f aca="false">SUMIFS('Bill lines'!$I$2:$I$2201,'Bill lines'!$A$2:$A$2201,A487)</f>
        <v>4662.42</v>
      </c>
      <c r="G487" s="17" t="n">
        <f aca="false">ROUND(ROUND(F487*100,0)/10,0)/100</f>
        <v>466.24</v>
      </c>
      <c r="H487" s="17" t="n">
        <f aca="false">F487+G487</f>
        <v>5128.66</v>
      </c>
      <c r="I487" s="26" t="n">
        <f aca="false">DATE(YEAR(B487),MONTH(B487),1)</f>
        <v>46174</v>
      </c>
      <c r="J487" s="22" t="str">
        <f aca="false">IF(COUNTIFS('Bill lines'!$A$2:$A$2201,A487,'Bill lines'!$J$2:$J$2201,"No")=0,"Yes","No")</f>
        <v>Yes</v>
      </c>
    </row>
    <row r="488" customFormat="false" ht="15" hidden="false" customHeight="false" outlineLevel="0" collapsed="false">
      <c r="A488" s="22" t="s">
        <v>1432</v>
      </c>
      <c r="B488" s="23" t="n">
        <v>46187</v>
      </c>
      <c r="C488" s="22" t="s">
        <v>986</v>
      </c>
      <c r="D488" s="21" t="n">
        <v>1023</v>
      </c>
      <c r="E488" s="12" t="n">
        <f aca="false">COUNTIFS('Bill lines'!$A$2:$A$2201,A488)</f>
        <v>5</v>
      </c>
      <c r="F488" s="17" t="n">
        <f aca="false">SUMIFS('Bill lines'!$I$2:$I$2201,'Bill lines'!$A$2:$A$2201,A488)</f>
        <v>32993.98</v>
      </c>
      <c r="G488" s="17" t="n">
        <f aca="false">ROUND(ROUND(F488*100,0)/10,0)/100</f>
        <v>3299.4</v>
      </c>
      <c r="H488" s="17" t="n">
        <f aca="false">F488+G488</f>
        <v>36293.38</v>
      </c>
      <c r="I488" s="26" t="n">
        <f aca="false">DATE(YEAR(B488),MONTH(B488),1)</f>
        <v>46174</v>
      </c>
      <c r="J488" s="22" t="str">
        <f aca="false">IF(COUNTIFS('Bill lines'!$A$2:$A$2201,A488,'Bill lines'!$J$2:$J$2201,"No")=0,"Yes","No")</f>
        <v>Yes</v>
      </c>
    </row>
    <row r="489" customFormat="false" ht="15" hidden="false" customHeight="false" outlineLevel="0" collapsed="false">
      <c r="A489" s="22" t="s">
        <v>1433</v>
      </c>
      <c r="B489" s="23" t="n">
        <v>46187</v>
      </c>
      <c r="C489" s="22" t="s">
        <v>946</v>
      </c>
      <c r="D489" s="21" t="n">
        <v>1047</v>
      </c>
      <c r="E489" s="12" t="n">
        <f aca="false">COUNTIFS('Bill lines'!$A$2:$A$2201,A489)</f>
        <v>5</v>
      </c>
      <c r="F489" s="17" t="n">
        <f aca="false">SUMIFS('Bill lines'!$I$2:$I$2201,'Bill lines'!$A$2:$A$2201,A489)</f>
        <v>34313.93</v>
      </c>
      <c r="G489" s="17" t="n">
        <f aca="false">ROUND(ROUND(F489*100,0)/10,0)/100</f>
        <v>3431.39</v>
      </c>
      <c r="H489" s="17" t="n">
        <f aca="false">F489+G489</f>
        <v>37745.32</v>
      </c>
      <c r="I489" s="26" t="n">
        <f aca="false">DATE(YEAR(B489),MONTH(B489),1)</f>
        <v>46174</v>
      </c>
      <c r="J489" s="22" t="str">
        <f aca="false">IF(COUNTIFS('Bill lines'!$A$2:$A$2201,A489,'Bill lines'!$J$2:$J$2201,"No")=0,"Yes","No")</f>
        <v>Yes</v>
      </c>
    </row>
    <row r="490" customFormat="false" ht="15" hidden="false" customHeight="false" outlineLevel="0" collapsed="false">
      <c r="A490" s="22" t="s">
        <v>1434</v>
      </c>
      <c r="B490" s="23" t="n">
        <v>46187</v>
      </c>
      <c r="C490" s="22" t="s">
        <v>999</v>
      </c>
      <c r="D490" s="21" t="n">
        <v>1063</v>
      </c>
      <c r="E490" s="12" t="n">
        <f aca="false">COUNTIFS('Bill lines'!$A$2:$A$2201,A490)</f>
        <v>3</v>
      </c>
      <c r="F490" s="17" t="n">
        <f aca="false">SUMIFS('Bill lines'!$I$2:$I$2201,'Bill lines'!$A$2:$A$2201,A490)</f>
        <v>6189.1</v>
      </c>
      <c r="G490" s="17" t="n">
        <f aca="false">ROUND(ROUND(F490*100,0)/10,0)/100</f>
        <v>618.91</v>
      </c>
      <c r="H490" s="17" t="n">
        <f aca="false">F490+G490</f>
        <v>6808.01</v>
      </c>
      <c r="I490" s="26" t="n">
        <f aca="false">DATE(YEAR(B490),MONTH(B490),1)</f>
        <v>46174</v>
      </c>
      <c r="J490" s="22" t="str">
        <f aca="false">IF(COUNTIFS('Bill lines'!$A$2:$A$2201,A490,'Bill lines'!$J$2:$J$2201,"No")=0,"Yes","No")</f>
        <v>Yes</v>
      </c>
    </row>
    <row r="491" customFormat="false" ht="15" hidden="false" customHeight="false" outlineLevel="0" collapsed="false">
      <c r="A491" s="22" t="s">
        <v>1435</v>
      </c>
      <c r="B491" s="23" t="n">
        <v>46187</v>
      </c>
      <c r="C491" s="22" t="s">
        <v>944</v>
      </c>
      <c r="D491" s="21" t="n">
        <v>1072</v>
      </c>
      <c r="E491" s="12" t="n">
        <f aca="false">COUNTIFS('Bill lines'!$A$2:$A$2201,A491)</f>
        <v>3</v>
      </c>
      <c r="F491" s="17" t="n">
        <f aca="false">SUMIFS('Bill lines'!$I$2:$I$2201,'Bill lines'!$A$2:$A$2201,A491)</f>
        <v>5578.21</v>
      </c>
      <c r="G491" s="17" t="n">
        <f aca="false">ROUND(ROUND(F491*100,0)/10,0)/100</f>
        <v>557.82</v>
      </c>
      <c r="H491" s="17" t="n">
        <f aca="false">F491+G491</f>
        <v>6136.03</v>
      </c>
      <c r="I491" s="26" t="n">
        <f aca="false">DATE(YEAR(B491),MONTH(B491),1)</f>
        <v>46174</v>
      </c>
      <c r="J491" s="22" t="str">
        <f aca="false">IF(COUNTIFS('Bill lines'!$A$2:$A$2201,A491,'Bill lines'!$J$2:$J$2201,"No")=0,"Yes","No")</f>
        <v>Yes</v>
      </c>
    </row>
    <row r="492" customFormat="false" ht="15" hidden="false" customHeight="false" outlineLevel="0" collapsed="false">
      <c r="A492" s="22" t="s">
        <v>1436</v>
      </c>
      <c r="B492" s="23" t="n">
        <v>46188</v>
      </c>
      <c r="C492" s="22" t="s">
        <v>944</v>
      </c>
      <c r="D492" s="21" t="n">
        <v>1019</v>
      </c>
      <c r="E492" s="12" t="n">
        <f aca="false">COUNTIFS('Bill lines'!$A$2:$A$2201,A492)</f>
        <v>3</v>
      </c>
      <c r="F492" s="17" t="n">
        <f aca="false">SUMIFS('Bill lines'!$I$2:$I$2201,'Bill lines'!$A$2:$A$2201,A492)</f>
        <v>4784.51</v>
      </c>
      <c r="G492" s="17" t="n">
        <f aca="false">ROUND(ROUND(F492*100,0)/10,0)/100</f>
        <v>478.45</v>
      </c>
      <c r="H492" s="17" t="n">
        <f aca="false">F492+G492</f>
        <v>5262.96</v>
      </c>
      <c r="I492" s="26" t="n">
        <f aca="false">DATE(YEAR(B492),MONTH(B492),1)</f>
        <v>46174</v>
      </c>
      <c r="J492" s="22" t="str">
        <f aca="false">IF(COUNTIFS('Bill lines'!$A$2:$A$2201,A492,'Bill lines'!$J$2:$J$2201,"No")=0,"Yes","No")</f>
        <v>Yes</v>
      </c>
    </row>
    <row r="493" customFormat="false" ht="15" hidden="false" customHeight="false" outlineLevel="0" collapsed="false">
      <c r="A493" s="22" t="s">
        <v>1437</v>
      </c>
      <c r="B493" s="23" t="n">
        <v>46188</v>
      </c>
      <c r="C493" s="22" t="s">
        <v>935</v>
      </c>
      <c r="D493" s="21" t="n">
        <v>1019</v>
      </c>
      <c r="E493" s="12" t="n">
        <f aca="false">COUNTIFS('Bill lines'!$A$2:$A$2201,A493)</f>
        <v>5</v>
      </c>
      <c r="F493" s="17" t="n">
        <f aca="false">SUMIFS('Bill lines'!$I$2:$I$2201,'Bill lines'!$A$2:$A$2201,A493)</f>
        <v>7339.42</v>
      </c>
      <c r="G493" s="17" t="n">
        <f aca="false">ROUND(ROUND(F493*100,0)/10,0)/100</f>
        <v>733.94</v>
      </c>
      <c r="H493" s="17" t="n">
        <f aca="false">F493+G493</f>
        <v>8073.36</v>
      </c>
      <c r="I493" s="26" t="n">
        <f aca="false">DATE(YEAR(B493),MONTH(B493),1)</f>
        <v>46174</v>
      </c>
      <c r="J493" s="22" t="str">
        <f aca="false">IF(COUNTIFS('Bill lines'!$A$2:$A$2201,A493,'Bill lines'!$J$2:$J$2201,"No")=0,"Yes","No")</f>
        <v>Yes</v>
      </c>
    </row>
    <row r="494" customFormat="false" ht="15" hidden="false" customHeight="false" outlineLevel="0" collapsed="false">
      <c r="A494" s="22" t="s">
        <v>1438</v>
      </c>
      <c r="B494" s="23" t="n">
        <v>46188</v>
      </c>
      <c r="C494" s="22" t="s">
        <v>959</v>
      </c>
      <c r="D494" s="21" t="n">
        <v>1049</v>
      </c>
      <c r="E494" s="12" t="n">
        <f aca="false">COUNTIFS('Bill lines'!$A$2:$A$2201,A494)</f>
        <v>3</v>
      </c>
      <c r="F494" s="17" t="n">
        <f aca="false">SUMIFS('Bill lines'!$I$2:$I$2201,'Bill lines'!$A$2:$A$2201,A494)</f>
        <v>6323.59</v>
      </c>
      <c r="G494" s="17" t="n">
        <f aca="false">ROUND(ROUND(F494*100,0)/10,0)/100</f>
        <v>632.36</v>
      </c>
      <c r="H494" s="17" t="n">
        <f aca="false">F494+G494</f>
        <v>6955.95</v>
      </c>
      <c r="I494" s="26" t="n">
        <f aca="false">DATE(YEAR(B494),MONTH(B494),1)</f>
        <v>46174</v>
      </c>
      <c r="J494" s="22" t="str">
        <f aca="false">IF(COUNTIFS('Bill lines'!$A$2:$A$2201,A494,'Bill lines'!$J$2:$J$2201,"No")=0,"Yes","No")</f>
        <v>Yes</v>
      </c>
    </row>
    <row r="495" customFormat="false" ht="15" hidden="false" customHeight="false" outlineLevel="0" collapsed="false">
      <c r="A495" s="22" t="s">
        <v>1439</v>
      </c>
      <c r="B495" s="23" t="n">
        <v>46189</v>
      </c>
      <c r="C495" s="22" t="s">
        <v>937</v>
      </c>
      <c r="D495" s="21" t="n">
        <v>1047</v>
      </c>
      <c r="E495" s="12" t="n">
        <f aca="false">COUNTIFS('Bill lines'!$A$2:$A$2201,A495)</f>
        <v>3</v>
      </c>
      <c r="F495" s="17" t="n">
        <f aca="false">SUMIFS('Bill lines'!$I$2:$I$2201,'Bill lines'!$A$2:$A$2201,A495)</f>
        <v>5298.14</v>
      </c>
      <c r="G495" s="17" t="n">
        <f aca="false">ROUND(ROUND(F495*100,0)/10,0)/100</f>
        <v>529.81</v>
      </c>
      <c r="H495" s="17" t="n">
        <f aca="false">F495+G495</f>
        <v>5827.95</v>
      </c>
      <c r="I495" s="26" t="n">
        <f aca="false">DATE(YEAR(B495),MONTH(B495),1)</f>
        <v>46174</v>
      </c>
      <c r="J495" s="22" t="str">
        <f aca="false">IF(COUNTIFS('Bill lines'!$A$2:$A$2201,A495,'Bill lines'!$J$2:$J$2201,"No")=0,"Yes","No")</f>
        <v>Yes</v>
      </c>
    </row>
    <row r="496" customFormat="false" ht="15" hidden="false" customHeight="false" outlineLevel="0" collapsed="false">
      <c r="A496" s="22" t="s">
        <v>1440</v>
      </c>
      <c r="B496" s="23" t="n">
        <v>46189</v>
      </c>
      <c r="C496" s="22" t="s">
        <v>935</v>
      </c>
      <c r="D496" s="21" t="n">
        <v>1057</v>
      </c>
      <c r="E496" s="12" t="n">
        <f aca="false">COUNTIFS('Bill lines'!$A$2:$A$2201,A496)</f>
        <v>2</v>
      </c>
      <c r="F496" s="17" t="n">
        <f aca="false">SUMIFS('Bill lines'!$I$2:$I$2201,'Bill lines'!$A$2:$A$2201,A496)</f>
        <v>3350</v>
      </c>
      <c r="G496" s="17" t="n">
        <f aca="false">ROUND(ROUND(F496*100,0)/10,0)/100</f>
        <v>335</v>
      </c>
      <c r="H496" s="17" t="n">
        <f aca="false">F496+G496</f>
        <v>3685</v>
      </c>
      <c r="I496" s="26" t="n">
        <f aca="false">DATE(YEAR(B496),MONTH(B496),1)</f>
        <v>46174</v>
      </c>
      <c r="J496" s="22" t="str">
        <f aca="false">IF(COUNTIFS('Bill lines'!$A$2:$A$2201,A496,'Bill lines'!$J$2:$J$2201,"No")=0,"Yes","No")</f>
        <v>Yes</v>
      </c>
    </row>
    <row r="497" customFormat="false" ht="15" hidden="false" customHeight="false" outlineLevel="0" collapsed="false">
      <c r="A497" s="22" t="s">
        <v>1441</v>
      </c>
      <c r="B497" s="23" t="n">
        <v>46189</v>
      </c>
      <c r="C497" s="22" t="s">
        <v>935</v>
      </c>
      <c r="D497" s="21" t="n">
        <v>1067</v>
      </c>
      <c r="E497" s="12" t="n">
        <f aca="false">COUNTIFS('Bill lines'!$A$2:$A$2201,A497)</f>
        <v>4</v>
      </c>
      <c r="F497" s="17" t="n">
        <f aca="false">SUMIFS('Bill lines'!$I$2:$I$2201,'Bill lines'!$A$2:$A$2201,A497)</f>
        <v>5837.24</v>
      </c>
      <c r="G497" s="17" t="n">
        <f aca="false">ROUND(ROUND(F497*100,0)/10,0)/100</f>
        <v>583.72</v>
      </c>
      <c r="H497" s="17" t="n">
        <f aca="false">F497+G497</f>
        <v>6420.96</v>
      </c>
      <c r="I497" s="26" t="n">
        <f aca="false">DATE(YEAR(B497),MONTH(B497),1)</f>
        <v>46174</v>
      </c>
      <c r="J497" s="22" t="str">
        <f aca="false">IF(COUNTIFS('Bill lines'!$A$2:$A$2201,A497,'Bill lines'!$J$2:$J$2201,"No")=0,"Yes","No")</f>
        <v>No</v>
      </c>
    </row>
    <row r="498" customFormat="false" ht="15" hidden="false" customHeight="false" outlineLevel="0" collapsed="false">
      <c r="A498" s="22" t="s">
        <v>1442</v>
      </c>
      <c r="B498" s="23" t="n">
        <v>46190</v>
      </c>
      <c r="C498" s="22" t="s">
        <v>946</v>
      </c>
      <c r="D498" s="21" t="n">
        <v>1019</v>
      </c>
      <c r="E498" s="12" t="n">
        <f aca="false">COUNTIFS('Bill lines'!$A$2:$A$2201,A498)</f>
        <v>5</v>
      </c>
      <c r="F498" s="17" t="n">
        <f aca="false">SUMIFS('Bill lines'!$I$2:$I$2201,'Bill lines'!$A$2:$A$2201,A498)</f>
        <v>34276.26</v>
      </c>
      <c r="G498" s="17" t="n">
        <f aca="false">ROUND(ROUND(F498*100,0)/10,0)/100</f>
        <v>3427.63</v>
      </c>
      <c r="H498" s="17" t="n">
        <f aca="false">F498+G498</f>
        <v>37703.89</v>
      </c>
      <c r="I498" s="26" t="n">
        <f aca="false">DATE(YEAR(B498),MONTH(B498),1)</f>
        <v>46174</v>
      </c>
      <c r="J498" s="22" t="str">
        <f aca="false">IF(COUNTIFS('Bill lines'!$A$2:$A$2201,A498,'Bill lines'!$J$2:$J$2201,"No")=0,"Yes","No")</f>
        <v>Yes</v>
      </c>
    </row>
    <row r="499" customFormat="false" ht="15" hidden="false" customHeight="false" outlineLevel="0" collapsed="false">
      <c r="A499" s="22" t="s">
        <v>1443</v>
      </c>
      <c r="B499" s="23" t="n">
        <v>46191</v>
      </c>
      <c r="C499" s="22" t="s">
        <v>939</v>
      </c>
      <c r="D499" s="21" t="n">
        <v>1067</v>
      </c>
      <c r="E499" s="12" t="n">
        <f aca="false">COUNTIFS('Bill lines'!$A$2:$A$2201,A499)</f>
        <v>2</v>
      </c>
      <c r="F499" s="17" t="n">
        <f aca="false">SUMIFS('Bill lines'!$I$2:$I$2201,'Bill lines'!$A$2:$A$2201,A499)</f>
        <v>4014.63</v>
      </c>
      <c r="G499" s="17" t="n">
        <f aca="false">ROUND(ROUND(F499*100,0)/10,0)/100</f>
        <v>401.46</v>
      </c>
      <c r="H499" s="17" t="n">
        <f aca="false">F499+G499</f>
        <v>4416.09</v>
      </c>
      <c r="I499" s="26" t="n">
        <f aca="false">DATE(YEAR(B499),MONTH(B499),1)</f>
        <v>46174</v>
      </c>
      <c r="J499" s="22" t="str">
        <f aca="false">IF(COUNTIFS('Bill lines'!$A$2:$A$2201,A499,'Bill lines'!$J$2:$J$2201,"No")=0,"Yes","No")</f>
        <v>Yes</v>
      </c>
    </row>
    <row r="500" customFormat="false" ht="15" hidden="false" customHeight="false" outlineLevel="0" collapsed="false">
      <c r="A500" s="22" t="s">
        <v>1444</v>
      </c>
      <c r="B500" s="23" t="n">
        <v>46192</v>
      </c>
      <c r="C500" s="22" t="s">
        <v>939</v>
      </c>
      <c r="D500" s="21" t="n">
        <v>1060</v>
      </c>
      <c r="E500" s="12" t="n">
        <f aca="false">COUNTIFS('Bill lines'!$A$2:$A$2201,A500)</f>
        <v>2</v>
      </c>
      <c r="F500" s="17" t="n">
        <f aca="false">SUMIFS('Bill lines'!$I$2:$I$2201,'Bill lines'!$A$2:$A$2201,A500)</f>
        <v>3628.2</v>
      </c>
      <c r="G500" s="17" t="n">
        <f aca="false">ROUND(ROUND(F500*100,0)/10,0)/100</f>
        <v>362.82</v>
      </c>
      <c r="H500" s="17" t="n">
        <f aca="false">F500+G500</f>
        <v>3991.02</v>
      </c>
      <c r="I500" s="26" t="n">
        <f aca="false">DATE(YEAR(B500),MONTH(B500),1)</f>
        <v>46174</v>
      </c>
      <c r="J500" s="22" t="str">
        <f aca="false">IF(COUNTIFS('Bill lines'!$A$2:$A$2201,A500,'Bill lines'!$J$2:$J$2201,"No")=0,"Yes","No")</f>
        <v>Yes</v>
      </c>
    </row>
    <row r="501" customFormat="false" ht="15" hidden="false" customHeight="false" outlineLevel="0" collapsed="false">
      <c r="A501" s="22" t="s">
        <v>1445</v>
      </c>
      <c r="B501" s="23" t="n">
        <v>46192</v>
      </c>
      <c r="C501" s="22" t="s">
        <v>959</v>
      </c>
      <c r="D501" s="21" t="n">
        <v>1070</v>
      </c>
      <c r="E501" s="12" t="n">
        <f aca="false">COUNTIFS('Bill lines'!$A$2:$A$2201,A501)</f>
        <v>3</v>
      </c>
      <c r="F501" s="17" t="n">
        <f aca="false">SUMIFS('Bill lines'!$I$2:$I$2201,'Bill lines'!$A$2:$A$2201,A501)</f>
        <v>5055.65</v>
      </c>
      <c r="G501" s="17" t="n">
        <f aca="false">ROUND(ROUND(F501*100,0)/10,0)/100</f>
        <v>505.57</v>
      </c>
      <c r="H501" s="17" t="n">
        <f aca="false">F501+G501</f>
        <v>5561.22</v>
      </c>
      <c r="I501" s="26" t="n">
        <f aca="false">DATE(YEAR(B501),MONTH(B501),1)</f>
        <v>46174</v>
      </c>
      <c r="J501" s="22" t="str">
        <f aca="false">IF(COUNTIFS('Bill lines'!$A$2:$A$2201,A501,'Bill lines'!$J$2:$J$2201,"No")=0,"Yes","No")</f>
        <v>No</v>
      </c>
    </row>
    <row r="502" customFormat="false" ht="15" hidden="false" customHeight="false" outlineLevel="0" collapsed="false">
      <c r="A502" s="22" t="s">
        <v>1446</v>
      </c>
      <c r="B502" s="23" t="n">
        <v>46193</v>
      </c>
      <c r="C502" s="22" t="s">
        <v>949</v>
      </c>
      <c r="D502" s="21" t="n">
        <v>1015</v>
      </c>
      <c r="E502" s="12" t="n">
        <f aca="false">COUNTIFS('Bill lines'!$A$2:$A$2201,A502)</f>
        <v>2</v>
      </c>
      <c r="F502" s="17" t="n">
        <f aca="false">SUMIFS('Bill lines'!$I$2:$I$2201,'Bill lines'!$A$2:$A$2201,A502)</f>
        <v>3761.86</v>
      </c>
      <c r="G502" s="17" t="n">
        <f aca="false">ROUND(ROUND(F502*100,0)/10,0)/100</f>
        <v>376.19</v>
      </c>
      <c r="H502" s="17" t="n">
        <f aca="false">F502+G502</f>
        <v>4138.05</v>
      </c>
      <c r="I502" s="26" t="n">
        <f aca="false">DATE(YEAR(B502),MONTH(B502),1)</f>
        <v>46174</v>
      </c>
      <c r="J502" s="22" t="str">
        <f aca="false">IF(COUNTIFS('Bill lines'!$A$2:$A$2201,A502,'Bill lines'!$J$2:$J$2201,"No")=0,"Yes","No")</f>
        <v>Yes</v>
      </c>
    </row>
    <row r="503" customFormat="false" ht="15" hidden="false" customHeight="false" outlineLevel="0" collapsed="false">
      <c r="A503" s="22" t="s">
        <v>1447</v>
      </c>
      <c r="B503" s="23" t="n">
        <v>46193</v>
      </c>
      <c r="C503" s="22" t="s">
        <v>1021</v>
      </c>
      <c r="D503" s="21" t="n">
        <v>1065</v>
      </c>
      <c r="E503" s="12" t="n">
        <f aca="false">COUNTIFS('Bill lines'!$A$2:$A$2201,A503)</f>
        <v>5</v>
      </c>
      <c r="F503" s="17" t="n">
        <f aca="false">SUMIFS('Bill lines'!$I$2:$I$2201,'Bill lines'!$A$2:$A$2201,A503)</f>
        <v>6569.55</v>
      </c>
      <c r="G503" s="17" t="n">
        <f aca="false">ROUND(ROUND(F503*100,0)/10,0)/100</f>
        <v>656.96</v>
      </c>
      <c r="H503" s="17" t="n">
        <f aca="false">F503+G503</f>
        <v>7226.51</v>
      </c>
      <c r="I503" s="26" t="n">
        <f aca="false">DATE(YEAR(B503),MONTH(B503),1)</f>
        <v>46174</v>
      </c>
      <c r="J503" s="22" t="str">
        <f aca="false">IF(COUNTIFS('Bill lines'!$A$2:$A$2201,A503,'Bill lines'!$J$2:$J$2201,"No")=0,"Yes","No")</f>
        <v>Yes</v>
      </c>
    </row>
    <row r="504" customFormat="false" ht="15" hidden="false" customHeight="false" outlineLevel="0" collapsed="false">
      <c r="A504" s="22" t="s">
        <v>1448</v>
      </c>
      <c r="B504" s="23" t="n">
        <v>46193</v>
      </c>
      <c r="C504" s="22" t="s">
        <v>935</v>
      </c>
      <c r="D504" s="21" t="n">
        <v>1065</v>
      </c>
      <c r="E504" s="12" t="n">
        <f aca="false">COUNTIFS('Bill lines'!$A$2:$A$2201,A504)</f>
        <v>2</v>
      </c>
      <c r="F504" s="17" t="n">
        <f aca="false">SUMIFS('Bill lines'!$I$2:$I$2201,'Bill lines'!$A$2:$A$2201,A504)</f>
        <v>2372.56</v>
      </c>
      <c r="G504" s="17" t="n">
        <f aca="false">ROUND(ROUND(F504*100,0)/10,0)/100</f>
        <v>237.26</v>
      </c>
      <c r="H504" s="17" t="n">
        <f aca="false">F504+G504</f>
        <v>2609.82</v>
      </c>
      <c r="I504" s="26" t="n">
        <f aca="false">DATE(YEAR(B504),MONTH(B504),1)</f>
        <v>46174</v>
      </c>
      <c r="J504" s="22" t="str">
        <f aca="false">IF(COUNTIFS('Bill lines'!$A$2:$A$2201,A504,'Bill lines'!$J$2:$J$2201,"No")=0,"Yes","No")</f>
        <v>Yes</v>
      </c>
    </row>
    <row r="505" customFormat="false" ht="15" hidden="false" customHeight="false" outlineLevel="0" collapsed="false">
      <c r="A505" s="22" t="s">
        <v>1449</v>
      </c>
      <c r="B505" s="23" t="n">
        <v>46193</v>
      </c>
      <c r="C505" s="22" t="s">
        <v>1002</v>
      </c>
      <c r="D505" s="21" t="n">
        <v>1068</v>
      </c>
      <c r="E505" s="12" t="n">
        <f aca="false">COUNTIFS('Bill lines'!$A$2:$A$2201,A505)</f>
        <v>4</v>
      </c>
      <c r="F505" s="17" t="n">
        <f aca="false">SUMIFS('Bill lines'!$I$2:$I$2201,'Bill lines'!$A$2:$A$2201,A505)</f>
        <v>8075.79</v>
      </c>
      <c r="G505" s="17" t="n">
        <f aca="false">ROUND(ROUND(F505*100,0)/10,0)/100</f>
        <v>807.58</v>
      </c>
      <c r="H505" s="17" t="n">
        <f aca="false">F505+G505</f>
        <v>8883.37</v>
      </c>
      <c r="I505" s="26" t="n">
        <f aca="false">DATE(YEAR(B505),MONTH(B505),1)</f>
        <v>46174</v>
      </c>
      <c r="J505" s="22" t="str">
        <f aca="false">IF(COUNTIFS('Bill lines'!$A$2:$A$2201,A505,'Bill lines'!$J$2:$J$2201,"No")=0,"Yes","No")</f>
        <v>Yes</v>
      </c>
    </row>
    <row r="506" customFormat="false" ht="15" hidden="false" customHeight="false" outlineLevel="0" collapsed="false">
      <c r="A506" s="22" t="s">
        <v>1450</v>
      </c>
      <c r="B506" s="23" t="n">
        <v>46193</v>
      </c>
      <c r="C506" s="22" t="s">
        <v>944</v>
      </c>
      <c r="D506" s="21" t="n">
        <v>1074</v>
      </c>
      <c r="E506" s="12" t="n">
        <f aca="false">COUNTIFS('Bill lines'!$A$2:$A$2201,A506)</f>
        <v>3</v>
      </c>
      <c r="F506" s="17" t="n">
        <f aca="false">SUMIFS('Bill lines'!$I$2:$I$2201,'Bill lines'!$A$2:$A$2201,A506)</f>
        <v>6467.44</v>
      </c>
      <c r="G506" s="17" t="n">
        <f aca="false">ROUND(ROUND(F506*100,0)/10,0)/100</f>
        <v>646.74</v>
      </c>
      <c r="H506" s="17" t="n">
        <f aca="false">F506+G506</f>
        <v>7114.18</v>
      </c>
      <c r="I506" s="26" t="n">
        <f aca="false">DATE(YEAR(B506),MONTH(B506),1)</f>
        <v>46174</v>
      </c>
      <c r="J506" s="22" t="str">
        <f aca="false">IF(COUNTIFS('Bill lines'!$A$2:$A$2201,A506,'Bill lines'!$J$2:$J$2201,"No")=0,"Yes","No")</f>
        <v>Yes</v>
      </c>
    </row>
    <row r="507" customFormat="false" ht="15" hidden="false" customHeight="false" outlineLevel="0" collapsed="false">
      <c r="A507" s="22" t="s">
        <v>1451</v>
      </c>
      <c r="B507" s="23" t="n">
        <v>46194</v>
      </c>
      <c r="C507" s="22" t="s">
        <v>937</v>
      </c>
      <c r="D507" s="21" t="n">
        <v>1057</v>
      </c>
      <c r="E507" s="12" t="n">
        <f aca="false">COUNTIFS('Bill lines'!$A$2:$A$2201,A507)</f>
        <v>5</v>
      </c>
      <c r="F507" s="17" t="n">
        <f aca="false">SUMIFS('Bill lines'!$I$2:$I$2201,'Bill lines'!$A$2:$A$2201,A507)</f>
        <v>8953.35</v>
      </c>
      <c r="G507" s="17" t="n">
        <f aca="false">ROUND(ROUND(F507*100,0)/10,0)/100</f>
        <v>895.34</v>
      </c>
      <c r="H507" s="17" t="n">
        <f aca="false">F507+G507</f>
        <v>9848.69</v>
      </c>
      <c r="I507" s="26" t="n">
        <f aca="false">DATE(YEAR(B507),MONTH(B507),1)</f>
        <v>46174</v>
      </c>
      <c r="J507" s="22" t="str">
        <f aca="false">IF(COUNTIFS('Bill lines'!$A$2:$A$2201,A507,'Bill lines'!$J$2:$J$2201,"No")=0,"Yes","No")</f>
        <v>Yes</v>
      </c>
    </row>
    <row r="508" customFormat="false" ht="15" hidden="false" customHeight="false" outlineLevel="0" collapsed="false">
      <c r="A508" s="22" t="s">
        <v>1452</v>
      </c>
      <c r="B508" s="23" t="n">
        <v>46195</v>
      </c>
      <c r="C508" s="22" t="s">
        <v>999</v>
      </c>
      <c r="D508" s="21" t="n">
        <v>1058</v>
      </c>
      <c r="E508" s="12" t="n">
        <f aca="false">COUNTIFS('Bill lines'!$A$2:$A$2201,A508)</f>
        <v>3</v>
      </c>
      <c r="F508" s="17" t="n">
        <f aca="false">SUMIFS('Bill lines'!$I$2:$I$2201,'Bill lines'!$A$2:$A$2201,A508)</f>
        <v>4371.33</v>
      </c>
      <c r="G508" s="17" t="n">
        <f aca="false">ROUND(ROUND(F508*100,0)/10,0)/100</f>
        <v>437.13</v>
      </c>
      <c r="H508" s="17" t="n">
        <f aca="false">F508+G508</f>
        <v>4808.46</v>
      </c>
      <c r="I508" s="26" t="n">
        <f aca="false">DATE(YEAR(B508),MONTH(B508),1)</f>
        <v>46174</v>
      </c>
      <c r="J508" s="22" t="str">
        <f aca="false">IF(COUNTIFS('Bill lines'!$A$2:$A$2201,A508,'Bill lines'!$J$2:$J$2201,"No")=0,"Yes","No")</f>
        <v>Yes</v>
      </c>
    </row>
    <row r="509" customFormat="false" ht="15" hidden="false" customHeight="false" outlineLevel="0" collapsed="false">
      <c r="A509" s="22" t="s">
        <v>1453</v>
      </c>
      <c r="B509" s="23" t="n">
        <v>46195</v>
      </c>
      <c r="C509" s="22" t="s">
        <v>931</v>
      </c>
      <c r="D509" s="21" t="n">
        <v>1070</v>
      </c>
      <c r="E509" s="12" t="n">
        <f aca="false">COUNTIFS('Bill lines'!$A$2:$A$2201,A509)</f>
        <v>4</v>
      </c>
      <c r="F509" s="17" t="n">
        <f aca="false">SUMIFS('Bill lines'!$I$2:$I$2201,'Bill lines'!$A$2:$A$2201,A509)</f>
        <v>6764.7</v>
      </c>
      <c r="G509" s="17" t="n">
        <f aca="false">ROUND(ROUND(F509*100,0)/10,0)/100</f>
        <v>676.47</v>
      </c>
      <c r="H509" s="17" t="n">
        <f aca="false">F509+G509</f>
        <v>7441.17</v>
      </c>
      <c r="I509" s="26" t="n">
        <f aca="false">DATE(YEAR(B509),MONTH(B509),1)</f>
        <v>46174</v>
      </c>
      <c r="J509" s="22" t="str">
        <f aca="false">IF(COUNTIFS('Bill lines'!$A$2:$A$2201,A509,'Bill lines'!$J$2:$J$2201,"No")=0,"Yes","No")</f>
        <v>Yes</v>
      </c>
    </row>
    <row r="510" customFormat="false" ht="15" hidden="false" customHeight="false" outlineLevel="0" collapsed="false">
      <c r="A510" s="22" t="s">
        <v>1454</v>
      </c>
      <c r="B510" s="23" t="n">
        <v>46195</v>
      </c>
      <c r="C510" s="22" t="s">
        <v>933</v>
      </c>
      <c r="D510" s="21" t="n">
        <v>1073</v>
      </c>
      <c r="E510" s="12" t="n">
        <f aca="false">COUNTIFS('Bill lines'!$A$2:$A$2201,A510)</f>
        <v>2</v>
      </c>
      <c r="F510" s="17" t="n">
        <f aca="false">SUMIFS('Bill lines'!$I$2:$I$2201,'Bill lines'!$A$2:$A$2201,A510)</f>
        <v>5240.01</v>
      </c>
      <c r="G510" s="17" t="n">
        <f aca="false">ROUND(ROUND(F510*100,0)/10,0)/100</f>
        <v>524</v>
      </c>
      <c r="H510" s="17" t="n">
        <f aca="false">F510+G510</f>
        <v>5764.01</v>
      </c>
      <c r="I510" s="26" t="n">
        <f aca="false">DATE(YEAR(B510),MONTH(B510),1)</f>
        <v>46174</v>
      </c>
      <c r="J510" s="22" t="str">
        <f aca="false">IF(COUNTIFS('Bill lines'!$A$2:$A$2201,A510,'Bill lines'!$J$2:$J$2201,"No")=0,"Yes","No")</f>
        <v>No</v>
      </c>
    </row>
    <row r="511" customFormat="false" ht="15" hidden="false" customHeight="false" outlineLevel="0" collapsed="false">
      <c r="A511" s="22" t="s">
        <v>1455</v>
      </c>
      <c r="B511" s="23" t="n">
        <v>46196</v>
      </c>
      <c r="C511" s="22" t="s">
        <v>959</v>
      </c>
      <c r="D511" s="21" t="n">
        <v>1019</v>
      </c>
      <c r="E511" s="12" t="n">
        <f aca="false">COUNTIFS('Bill lines'!$A$2:$A$2201,A511)</f>
        <v>2</v>
      </c>
      <c r="F511" s="17" t="n">
        <f aca="false">SUMIFS('Bill lines'!$I$2:$I$2201,'Bill lines'!$A$2:$A$2201,A511)</f>
        <v>4780.48</v>
      </c>
      <c r="G511" s="17" t="n">
        <f aca="false">ROUND(ROUND(F511*100,0)/10,0)/100</f>
        <v>478.05</v>
      </c>
      <c r="H511" s="17" t="n">
        <f aca="false">F511+G511</f>
        <v>5258.53</v>
      </c>
      <c r="I511" s="26" t="n">
        <f aca="false">DATE(YEAR(B511),MONTH(B511),1)</f>
        <v>46174</v>
      </c>
      <c r="J511" s="22" t="str">
        <f aca="false">IF(COUNTIFS('Bill lines'!$A$2:$A$2201,A511,'Bill lines'!$J$2:$J$2201,"No")=0,"Yes","No")</f>
        <v>Yes</v>
      </c>
    </row>
    <row r="512" customFormat="false" ht="15" hidden="false" customHeight="false" outlineLevel="0" collapsed="false">
      <c r="A512" s="22" t="s">
        <v>1456</v>
      </c>
      <c r="B512" s="23" t="n">
        <v>46196</v>
      </c>
      <c r="C512" s="22" t="s">
        <v>1021</v>
      </c>
      <c r="D512" s="21" t="n">
        <v>1047</v>
      </c>
      <c r="E512" s="12" t="n">
        <f aca="false">COUNTIFS('Bill lines'!$A$2:$A$2201,A512)</f>
        <v>5</v>
      </c>
      <c r="F512" s="17" t="n">
        <f aca="false">SUMIFS('Bill lines'!$I$2:$I$2201,'Bill lines'!$A$2:$A$2201,A512)</f>
        <v>7396.49</v>
      </c>
      <c r="G512" s="17" t="n">
        <f aca="false">ROUND(ROUND(F512*100,0)/10,0)/100</f>
        <v>739.65</v>
      </c>
      <c r="H512" s="17" t="n">
        <f aca="false">F512+G512</f>
        <v>8136.14</v>
      </c>
      <c r="I512" s="26" t="n">
        <f aca="false">DATE(YEAR(B512),MONTH(B512),1)</f>
        <v>46174</v>
      </c>
      <c r="J512" s="22" t="str">
        <f aca="false">IF(COUNTIFS('Bill lines'!$A$2:$A$2201,A512,'Bill lines'!$J$2:$J$2201,"No")=0,"Yes","No")</f>
        <v>Yes</v>
      </c>
    </row>
    <row r="513" customFormat="false" ht="15" hidden="false" customHeight="false" outlineLevel="0" collapsed="false">
      <c r="A513" s="22" t="s">
        <v>1457</v>
      </c>
      <c r="B513" s="23" t="n">
        <v>46196</v>
      </c>
      <c r="C513" s="22" t="s">
        <v>964</v>
      </c>
      <c r="D513" s="21" t="n">
        <v>1049</v>
      </c>
      <c r="E513" s="12" t="n">
        <f aca="false">COUNTIFS('Bill lines'!$A$2:$A$2201,A513)</f>
        <v>5</v>
      </c>
      <c r="F513" s="17" t="n">
        <f aca="false">SUMIFS('Bill lines'!$I$2:$I$2201,'Bill lines'!$A$2:$A$2201,A513)</f>
        <v>7835.62</v>
      </c>
      <c r="G513" s="17" t="n">
        <f aca="false">ROUND(ROUND(F513*100,0)/10,0)/100</f>
        <v>783.56</v>
      </c>
      <c r="H513" s="17" t="n">
        <f aca="false">F513+G513</f>
        <v>8619.18</v>
      </c>
      <c r="I513" s="26" t="n">
        <f aca="false">DATE(YEAR(B513),MONTH(B513),1)</f>
        <v>46174</v>
      </c>
      <c r="J513" s="22" t="str">
        <f aca="false">IF(COUNTIFS('Bill lines'!$A$2:$A$2201,A513,'Bill lines'!$J$2:$J$2201,"No")=0,"Yes","No")</f>
        <v>Yes</v>
      </c>
    </row>
    <row r="514" customFormat="false" ht="15" hidden="false" customHeight="false" outlineLevel="0" collapsed="false">
      <c r="A514" s="22" t="s">
        <v>1458</v>
      </c>
      <c r="B514" s="23" t="n">
        <v>46196</v>
      </c>
      <c r="C514" s="22" t="s">
        <v>929</v>
      </c>
      <c r="D514" s="21" t="n">
        <v>1065</v>
      </c>
      <c r="E514" s="12" t="n">
        <f aca="false">COUNTIFS('Bill lines'!$A$2:$A$2201,A514)</f>
        <v>3</v>
      </c>
      <c r="F514" s="17" t="n">
        <f aca="false">SUMIFS('Bill lines'!$I$2:$I$2201,'Bill lines'!$A$2:$A$2201,A514)</f>
        <v>5635.31</v>
      </c>
      <c r="G514" s="17" t="n">
        <f aca="false">ROUND(ROUND(F514*100,0)/10,0)/100</f>
        <v>563.53</v>
      </c>
      <c r="H514" s="17" t="n">
        <f aca="false">F514+G514</f>
        <v>6198.84</v>
      </c>
      <c r="I514" s="26" t="n">
        <f aca="false">DATE(YEAR(B514),MONTH(B514),1)</f>
        <v>46174</v>
      </c>
      <c r="J514" s="22" t="str">
        <f aca="false">IF(COUNTIFS('Bill lines'!$A$2:$A$2201,A514,'Bill lines'!$J$2:$J$2201,"No")=0,"Yes","No")</f>
        <v>No</v>
      </c>
    </row>
    <row r="515" customFormat="false" ht="15" hidden="false" customHeight="false" outlineLevel="0" collapsed="false">
      <c r="A515" s="22" t="s">
        <v>1459</v>
      </c>
      <c r="B515" s="23" t="n">
        <v>46196</v>
      </c>
      <c r="C515" s="22" t="s">
        <v>999</v>
      </c>
      <c r="D515" s="21" t="n">
        <v>1070</v>
      </c>
      <c r="E515" s="12" t="n">
        <f aca="false">COUNTIFS('Bill lines'!$A$2:$A$2201,A515)</f>
        <v>2</v>
      </c>
      <c r="F515" s="17" t="n">
        <f aca="false">SUMIFS('Bill lines'!$I$2:$I$2201,'Bill lines'!$A$2:$A$2201,A515)</f>
        <v>2712.83</v>
      </c>
      <c r="G515" s="17" t="n">
        <f aca="false">ROUND(ROUND(F515*100,0)/10,0)/100</f>
        <v>271.28</v>
      </c>
      <c r="H515" s="17" t="n">
        <f aca="false">F515+G515</f>
        <v>2984.11</v>
      </c>
      <c r="I515" s="26" t="n">
        <f aca="false">DATE(YEAR(B515),MONTH(B515),1)</f>
        <v>46174</v>
      </c>
      <c r="J515" s="22" t="str">
        <f aca="false">IF(COUNTIFS('Bill lines'!$A$2:$A$2201,A515,'Bill lines'!$J$2:$J$2201,"No")=0,"Yes","No")</f>
        <v>Yes</v>
      </c>
    </row>
    <row r="516" customFormat="false" ht="15" hidden="false" customHeight="false" outlineLevel="0" collapsed="false">
      <c r="A516" s="22" t="s">
        <v>1460</v>
      </c>
      <c r="B516" s="23" t="n">
        <v>46197</v>
      </c>
      <c r="C516" s="22" t="s">
        <v>957</v>
      </c>
      <c r="D516" s="21" t="n">
        <v>1071</v>
      </c>
      <c r="E516" s="12" t="n">
        <f aca="false">COUNTIFS('Bill lines'!$A$2:$A$2201,A516)</f>
        <v>4</v>
      </c>
      <c r="F516" s="17" t="n">
        <f aca="false">SUMIFS('Bill lines'!$I$2:$I$2201,'Bill lines'!$A$2:$A$2201,A516)</f>
        <v>6744.86</v>
      </c>
      <c r="G516" s="17" t="n">
        <f aca="false">ROUND(ROUND(F516*100,0)/10,0)/100</f>
        <v>674.49</v>
      </c>
      <c r="H516" s="17" t="n">
        <f aca="false">F516+G516</f>
        <v>7419.35</v>
      </c>
      <c r="I516" s="26" t="n">
        <f aca="false">DATE(YEAR(B516),MONTH(B516),1)</f>
        <v>46174</v>
      </c>
      <c r="J516" s="22" t="str">
        <f aca="false">IF(COUNTIFS('Bill lines'!$A$2:$A$2201,A516,'Bill lines'!$J$2:$J$2201,"No")=0,"Yes","No")</f>
        <v>Yes</v>
      </c>
    </row>
    <row r="517" customFormat="false" ht="15" hidden="false" customHeight="false" outlineLevel="0" collapsed="false">
      <c r="A517" s="22" t="s">
        <v>1461</v>
      </c>
      <c r="B517" s="23" t="n">
        <v>46197</v>
      </c>
      <c r="C517" s="22" t="s">
        <v>929</v>
      </c>
      <c r="D517" s="21" t="n">
        <v>1072</v>
      </c>
      <c r="E517" s="12" t="n">
        <f aca="false">COUNTIFS('Bill lines'!$A$2:$A$2201,A517)</f>
        <v>4</v>
      </c>
      <c r="F517" s="17" t="n">
        <f aca="false">SUMIFS('Bill lines'!$I$2:$I$2201,'Bill lines'!$A$2:$A$2201,A517)</f>
        <v>7383.93</v>
      </c>
      <c r="G517" s="17" t="n">
        <f aca="false">ROUND(ROUND(F517*100,0)/10,0)/100</f>
        <v>738.39</v>
      </c>
      <c r="H517" s="17" t="n">
        <f aca="false">F517+G517</f>
        <v>8122.32</v>
      </c>
      <c r="I517" s="26" t="n">
        <f aca="false">DATE(YEAR(B517),MONTH(B517),1)</f>
        <v>46174</v>
      </c>
      <c r="J517" s="22" t="str">
        <f aca="false">IF(COUNTIFS('Bill lines'!$A$2:$A$2201,A517,'Bill lines'!$J$2:$J$2201,"No")=0,"Yes","No")</f>
        <v>Yes</v>
      </c>
    </row>
    <row r="518" customFormat="false" ht="15" hidden="false" customHeight="false" outlineLevel="0" collapsed="false">
      <c r="A518" s="22" t="s">
        <v>1462</v>
      </c>
      <c r="B518" s="23" t="n">
        <v>46197</v>
      </c>
      <c r="C518" s="22" t="s">
        <v>1002</v>
      </c>
      <c r="D518" s="21" t="n">
        <v>1074</v>
      </c>
      <c r="E518" s="12" t="n">
        <f aca="false">COUNTIFS('Bill lines'!$A$2:$A$2201,A518)</f>
        <v>4</v>
      </c>
      <c r="F518" s="17" t="n">
        <f aca="false">SUMIFS('Bill lines'!$I$2:$I$2201,'Bill lines'!$A$2:$A$2201,A518)</f>
        <v>7867.49</v>
      </c>
      <c r="G518" s="17" t="n">
        <f aca="false">ROUND(ROUND(F518*100,0)/10,0)/100</f>
        <v>786.75</v>
      </c>
      <c r="H518" s="17" t="n">
        <f aca="false">F518+G518</f>
        <v>8654.24</v>
      </c>
      <c r="I518" s="26" t="n">
        <f aca="false">DATE(YEAR(B518),MONTH(B518),1)</f>
        <v>46174</v>
      </c>
      <c r="J518" s="22" t="str">
        <f aca="false">IF(COUNTIFS('Bill lines'!$A$2:$A$2201,A518,'Bill lines'!$J$2:$J$2201,"No")=0,"Yes","No")</f>
        <v>Yes</v>
      </c>
    </row>
    <row r="519" customFormat="false" ht="15" hidden="false" customHeight="false" outlineLevel="0" collapsed="false">
      <c r="A519" s="22" t="s">
        <v>1463</v>
      </c>
      <c r="B519" s="23" t="n">
        <v>46198</v>
      </c>
      <c r="C519" s="22" t="s">
        <v>929</v>
      </c>
      <c r="D519" s="21" t="n">
        <v>1018</v>
      </c>
      <c r="E519" s="12" t="n">
        <f aca="false">COUNTIFS('Bill lines'!$A$2:$A$2201,A519)</f>
        <v>4</v>
      </c>
      <c r="F519" s="17" t="n">
        <f aca="false">SUMIFS('Bill lines'!$I$2:$I$2201,'Bill lines'!$A$2:$A$2201,A519)</f>
        <v>8199.42</v>
      </c>
      <c r="G519" s="17" t="n">
        <f aca="false">ROUND(ROUND(F519*100,0)/10,0)/100</f>
        <v>819.94</v>
      </c>
      <c r="H519" s="17" t="n">
        <f aca="false">F519+G519</f>
        <v>9019.36</v>
      </c>
      <c r="I519" s="26" t="n">
        <f aca="false">DATE(YEAR(B519),MONTH(B519),1)</f>
        <v>46174</v>
      </c>
      <c r="J519" s="22" t="str">
        <f aca="false">IF(COUNTIFS('Bill lines'!$A$2:$A$2201,A519,'Bill lines'!$J$2:$J$2201,"No")=0,"Yes","No")</f>
        <v>Yes</v>
      </c>
    </row>
    <row r="520" customFormat="false" ht="15" hidden="false" customHeight="false" outlineLevel="0" collapsed="false">
      <c r="A520" s="22" t="s">
        <v>1464</v>
      </c>
      <c r="B520" s="23" t="n">
        <v>46198</v>
      </c>
      <c r="C520" s="22" t="s">
        <v>939</v>
      </c>
      <c r="D520" s="21" t="n">
        <v>1023</v>
      </c>
      <c r="E520" s="12" t="n">
        <f aca="false">COUNTIFS('Bill lines'!$A$2:$A$2201,A520)</f>
        <v>2</v>
      </c>
      <c r="F520" s="17" t="n">
        <f aca="false">SUMIFS('Bill lines'!$I$2:$I$2201,'Bill lines'!$A$2:$A$2201,A520)</f>
        <v>2207.49</v>
      </c>
      <c r="G520" s="17" t="n">
        <f aca="false">ROUND(ROUND(F520*100,0)/10,0)/100</f>
        <v>220.75</v>
      </c>
      <c r="H520" s="17" t="n">
        <f aca="false">F520+G520</f>
        <v>2428.24</v>
      </c>
      <c r="I520" s="26" t="n">
        <f aca="false">DATE(YEAR(B520),MONTH(B520),1)</f>
        <v>46174</v>
      </c>
      <c r="J520" s="22" t="str">
        <f aca="false">IF(COUNTIFS('Bill lines'!$A$2:$A$2201,A520,'Bill lines'!$J$2:$J$2201,"No")=0,"Yes","No")</f>
        <v>Yes</v>
      </c>
    </row>
    <row r="521" customFormat="false" ht="15" hidden="false" customHeight="false" outlineLevel="0" collapsed="false">
      <c r="A521" s="22" t="s">
        <v>1465</v>
      </c>
      <c r="B521" s="23" t="n">
        <v>46198</v>
      </c>
      <c r="C521" s="22" t="s">
        <v>944</v>
      </c>
      <c r="D521" s="21" t="n">
        <v>1047</v>
      </c>
      <c r="E521" s="12" t="n">
        <f aca="false">COUNTIFS('Bill lines'!$A$2:$A$2201,A521)</f>
        <v>4</v>
      </c>
      <c r="F521" s="17" t="n">
        <f aca="false">SUMIFS('Bill lines'!$I$2:$I$2201,'Bill lines'!$A$2:$A$2201,A521)</f>
        <v>7886.62</v>
      </c>
      <c r="G521" s="17" t="n">
        <f aca="false">ROUND(ROUND(F521*100,0)/10,0)/100</f>
        <v>788.66</v>
      </c>
      <c r="H521" s="17" t="n">
        <f aca="false">F521+G521</f>
        <v>8675.28</v>
      </c>
      <c r="I521" s="26" t="n">
        <f aca="false">DATE(YEAR(B521),MONTH(B521),1)</f>
        <v>46174</v>
      </c>
      <c r="J521" s="22" t="str">
        <f aca="false">IF(COUNTIFS('Bill lines'!$A$2:$A$2201,A521,'Bill lines'!$J$2:$J$2201,"No")=0,"Yes","No")</f>
        <v>Yes</v>
      </c>
    </row>
    <row r="522" customFormat="false" ht="15" hidden="false" customHeight="false" outlineLevel="0" collapsed="false">
      <c r="A522" s="22" t="s">
        <v>1466</v>
      </c>
      <c r="B522" s="23" t="n">
        <v>46198</v>
      </c>
      <c r="C522" s="22" t="s">
        <v>937</v>
      </c>
      <c r="D522" s="21" t="n">
        <v>1058</v>
      </c>
      <c r="E522" s="12" t="n">
        <f aca="false">COUNTIFS('Bill lines'!$A$2:$A$2201,A522)</f>
        <v>3</v>
      </c>
      <c r="F522" s="17" t="n">
        <f aca="false">SUMIFS('Bill lines'!$I$2:$I$2201,'Bill lines'!$A$2:$A$2201,A522)</f>
        <v>5073.5</v>
      </c>
      <c r="G522" s="17" t="n">
        <f aca="false">ROUND(ROUND(F522*100,0)/10,0)/100</f>
        <v>507.35</v>
      </c>
      <c r="H522" s="17" t="n">
        <f aca="false">F522+G522</f>
        <v>5580.85</v>
      </c>
      <c r="I522" s="26" t="n">
        <f aca="false">DATE(YEAR(B522),MONTH(B522),1)</f>
        <v>46174</v>
      </c>
      <c r="J522" s="22" t="str">
        <f aca="false">IF(COUNTIFS('Bill lines'!$A$2:$A$2201,A522,'Bill lines'!$J$2:$J$2201,"No")=0,"Yes","No")</f>
        <v>Yes</v>
      </c>
    </row>
    <row r="523" customFormat="false" ht="15" hidden="false" customHeight="false" outlineLevel="0" collapsed="false">
      <c r="A523" s="22" t="s">
        <v>1467</v>
      </c>
      <c r="B523" s="23" t="n">
        <v>46199</v>
      </c>
      <c r="C523" s="22" t="s">
        <v>937</v>
      </c>
      <c r="D523" s="21" t="n">
        <v>1023</v>
      </c>
      <c r="E523" s="12" t="n">
        <f aca="false">COUNTIFS('Bill lines'!$A$2:$A$2201,A523)</f>
        <v>2</v>
      </c>
      <c r="F523" s="17" t="n">
        <f aca="false">SUMIFS('Bill lines'!$I$2:$I$2201,'Bill lines'!$A$2:$A$2201,A523)</f>
        <v>3628.14</v>
      </c>
      <c r="G523" s="17" t="n">
        <f aca="false">ROUND(ROUND(F523*100,0)/10,0)/100</f>
        <v>362.81</v>
      </c>
      <c r="H523" s="17" t="n">
        <f aca="false">F523+G523</f>
        <v>3990.95</v>
      </c>
      <c r="I523" s="26" t="n">
        <f aca="false">DATE(YEAR(B523),MONTH(B523),1)</f>
        <v>46174</v>
      </c>
      <c r="J523" s="22" t="str">
        <f aca="false">IF(COUNTIFS('Bill lines'!$A$2:$A$2201,A523,'Bill lines'!$J$2:$J$2201,"No")=0,"Yes","No")</f>
        <v>No</v>
      </c>
    </row>
    <row r="524" customFormat="false" ht="15" hidden="false" customHeight="false" outlineLevel="0" collapsed="false">
      <c r="A524" s="22" t="s">
        <v>1468</v>
      </c>
      <c r="B524" s="23" t="n">
        <v>46199</v>
      </c>
      <c r="C524" s="22" t="s">
        <v>989</v>
      </c>
      <c r="D524" s="21" t="n">
        <v>1068</v>
      </c>
      <c r="E524" s="12" t="n">
        <f aca="false">COUNTIFS('Bill lines'!$A$2:$A$2201,A524)</f>
        <v>5</v>
      </c>
      <c r="F524" s="17" t="n">
        <f aca="false">SUMIFS('Bill lines'!$I$2:$I$2201,'Bill lines'!$A$2:$A$2201,A524)</f>
        <v>32964.45</v>
      </c>
      <c r="G524" s="17" t="n">
        <f aca="false">ROUND(ROUND(F524*100,0)/10,0)/100</f>
        <v>3296.45</v>
      </c>
      <c r="H524" s="17" t="n">
        <f aca="false">F524+G524</f>
        <v>36260.9</v>
      </c>
      <c r="I524" s="26" t="n">
        <f aca="false">DATE(YEAR(B524),MONTH(B524),1)</f>
        <v>46174</v>
      </c>
      <c r="J524" s="22" t="str">
        <f aca="false">IF(COUNTIFS('Bill lines'!$A$2:$A$2201,A524,'Bill lines'!$J$2:$J$2201,"No")=0,"Yes","No")</f>
        <v>Yes</v>
      </c>
    </row>
    <row r="525" customFormat="false" ht="15" hidden="false" customHeight="false" outlineLevel="0" collapsed="false">
      <c r="A525" s="22" t="s">
        <v>1469</v>
      </c>
      <c r="B525" s="23" t="n">
        <v>46200</v>
      </c>
      <c r="C525" s="22" t="s">
        <v>949</v>
      </c>
      <c r="D525" s="21" t="n">
        <v>1018</v>
      </c>
      <c r="E525" s="12" t="n">
        <f aca="false">COUNTIFS('Bill lines'!$A$2:$A$2201,A525)</f>
        <v>3</v>
      </c>
      <c r="F525" s="17" t="n">
        <f aca="false">SUMIFS('Bill lines'!$I$2:$I$2201,'Bill lines'!$A$2:$A$2201,A525)</f>
        <v>3636.63</v>
      </c>
      <c r="G525" s="17" t="n">
        <f aca="false">ROUND(ROUND(F525*100,0)/10,0)/100</f>
        <v>363.66</v>
      </c>
      <c r="H525" s="17" t="n">
        <f aca="false">F525+G525</f>
        <v>4000.29</v>
      </c>
      <c r="I525" s="26" t="n">
        <f aca="false">DATE(YEAR(B525),MONTH(B525),1)</f>
        <v>46174</v>
      </c>
      <c r="J525" s="22" t="str">
        <f aca="false">IF(COUNTIFS('Bill lines'!$A$2:$A$2201,A525,'Bill lines'!$J$2:$J$2201,"No")=0,"Yes","No")</f>
        <v>Yes</v>
      </c>
    </row>
    <row r="526" customFormat="false" ht="15" hidden="false" customHeight="false" outlineLevel="0" collapsed="false">
      <c r="A526" s="22" t="s">
        <v>1470</v>
      </c>
      <c r="B526" s="23" t="n">
        <v>46200</v>
      </c>
      <c r="C526" s="22" t="s">
        <v>944</v>
      </c>
      <c r="D526" s="21" t="n">
        <v>1057</v>
      </c>
      <c r="E526" s="12" t="n">
        <f aca="false">COUNTIFS('Bill lines'!$A$2:$A$2201,A526)</f>
        <v>4</v>
      </c>
      <c r="F526" s="17" t="n">
        <f aca="false">SUMIFS('Bill lines'!$I$2:$I$2201,'Bill lines'!$A$2:$A$2201,A526)</f>
        <v>6607.7</v>
      </c>
      <c r="G526" s="17" t="n">
        <f aca="false">ROUND(ROUND(F526*100,0)/10,0)/100</f>
        <v>660.77</v>
      </c>
      <c r="H526" s="17" t="n">
        <f aca="false">F526+G526</f>
        <v>7268.47</v>
      </c>
      <c r="I526" s="26" t="n">
        <f aca="false">DATE(YEAR(B526),MONTH(B526),1)</f>
        <v>46174</v>
      </c>
      <c r="J526" s="22" t="str">
        <f aca="false">IF(COUNTIFS('Bill lines'!$A$2:$A$2201,A526,'Bill lines'!$J$2:$J$2201,"No")=0,"Yes","No")</f>
        <v>Yes</v>
      </c>
    </row>
    <row r="527" customFormat="false" ht="15" hidden="false" customHeight="false" outlineLevel="0" collapsed="false">
      <c r="A527" s="22" t="s">
        <v>1471</v>
      </c>
      <c r="B527" s="23" t="n">
        <v>46200</v>
      </c>
      <c r="C527" s="22" t="s">
        <v>935</v>
      </c>
      <c r="D527" s="21" t="n">
        <v>1065</v>
      </c>
      <c r="E527" s="12" t="n">
        <f aca="false">COUNTIFS('Bill lines'!$A$2:$A$2201,A527)</f>
        <v>3</v>
      </c>
      <c r="F527" s="17" t="n">
        <f aca="false">SUMIFS('Bill lines'!$I$2:$I$2201,'Bill lines'!$A$2:$A$2201,A527)</f>
        <v>5424.44</v>
      </c>
      <c r="G527" s="17" t="n">
        <f aca="false">ROUND(ROUND(F527*100,0)/10,0)/100</f>
        <v>542.44</v>
      </c>
      <c r="H527" s="17" t="n">
        <f aca="false">F527+G527</f>
        <v>5966.88</v>
      </c>
      <c r="I527" s="26" t="n">
        <f aca="false">DATE(YEAR(B527),MONTH(B527),1)</f>
        <v>46174</v>
      </c>
      <c r="J527" s="22" t="str">
        <f aca="false">IF(COUNTIFS('Bill lines'!$A$2:$A$2201,A527,'Bill lines'!$J$2:$J$2201,"No")=0,"Yes","No")</f>
        <v>No</v>
      </c>
    </row>
    <row r="528" customFormat="false" ht="15" hidden="false" customHeight="false" outlineLevel="0" collapsed="false">
      <c r="A528" s="22" t="s">
        <v>1472</v>
      </c>
      <c r="B528" s="23" t="n">
        <v>46201</v>
      </c>
      <c r="C528" s="22" t="s">
        <v>933</v>
      </c>
      <c r="D528" s="21" t="n">
        <v>1015</v>
      </c>
      <c r="E528" s="12" t="n">
        <f aca="false">COUNTIFS('Bill lines'!$A$2:$A$2201,A528)</f>
        <v>4</v>
      </c>
      <c r="F528" s="17" t="n">
        <f aca="false">SUMIFS('Bill lines'!$I$2:$I$2201,'Bill lines'!$A$2:$A$2201,A528)</f>
        <v>7850.88</v>
      </c>
      <c r="G528" s="17" t="n">
        <f aca="false">ROUND(ROUND(F528*100,0)/10,0)/100</f>
        <v>785.09</v>
      </c>
      <c r="H528" s="17" t="n">
        <f aca="false">F528+G528</f>
        <v>8635.97</v>
      </c>
      <c r="I528" s="26" t="n">
        <f aca="false">DATE(YEAR(B528),MONTH(B528),1)</f>
        <v>46174</v>
      </c>
      <c r="J528" s="22" t="str">
        <f aca="false">IF(COUNTIFS('Bill lines'!$A$2:$A$2201,A528,'Bill lines'!$J$2:$J$2201,"No")=0,"Yes","No")</f>
        <v>Yes</v>
      </c>
    </row>
    <row r="529" customFormat="false" ht="15" hidden="false" customHeight="false" outlineLevel="0" collapsed="false">
      <c r="A529" s="22" t="s">
        <v>1473</v>
      </c>
      <c r="B529" s="23" t="n">
        <v>46201</v>
      </c>
      <c r="C529" s="22" t="s">
        <v>959</v>
      </c>
      <c r="D529" s="21" t="n">
        <v>1065</v>
      </c>
      <c r="E529" s="12" t="n">
        <f aca="false">COUNTIFS('Bill lines'!$A$2:$A$2201,A529)</f>
        <v>2</v>
      </c>
      <c r="F529" s="17" t="n">
        <f aca="false">SUMIFS('Bill lines'!$I$2:$I$2201,'Bill lines'!$A$2:$A$2201,A529)</f>
        <v>3769.82</v>
      </c>
      <c r="G529" s="17" t="n">
        <f aca="false">ROUND(ROUND(F529*100,0)/10,0)/100</f>
        <v>376.98</v>
      </c>
      <c r="H529" s="17" t="n">
        <f aca="false">F529+G529</f>
        <v>4146.8</v>
      </c>
      <c r="I529" s="26" t="n">
        <f aca="false">DATE(YEAR(B529),MONTH(B529),1)</f>
        <v>46174</v>
      </c>
      <c r="J529" s="22" t="str">
        <f aca="false">IF(COUNTIFS('Bill lines'!$A$2:$A$2201,A529,'Bill lines'!$J$2:$J$2201,"No")=0,"Yes","No")</f>
        <v>Yes</v>
      </c>
    </row>
    <row r="530" customFormat="false" ht="15" hidden="false" customHeight="false" outlineLevel="0" collapsed="false">
      <c r="A530" s="22" t="s">
        <v>1474</v>
      </c>
      <c r="B530" s="23" t="n">
        <v>46201</v>
      </c>
      <c r="C530" s="22" t="s">
        <v>999</v>
      </c>
      <c r="D530" s="21" t="n">
        <v>1069</v>
      </c>
      <c r="E530" s="12" t="n">
        <f aca="false">COUNTIFS('Bill lines'!$A$2:$A$2201,A530)</f>
        <v>2</v>
      </c>
      <c r="F530" s="17" t="n">
        <f aca="false">SUMIFS('Bill lines'!$I$2:$I$2201,'Bill lines'!$A$2:$A$2201,A530)</f>
        <v>2311.87</v>
      </c>
      <c r="G530" s="17" t="n">
        <f aca="false">ROUND(ROUND(F530*100,0)/10,0)/100</f>
        <v>231.19</v>
      </c>
      <c r="H530" s="17" t="n">
        <f aca="false">F530+G530</f>
        <v>2543.06</v>
      </c>
      <c r="I530" s="26" t="n">
        <f aca="false">DATE(YEAR(B530),MONTH(B530),1)</f>
        <v>46174</v>
      </c>
      <c r="J530" s="22" t="str">
        <f aca="false">IF(COUNTIFS('Bill lines'!$A$2:$A$2201,A530,'Bill lines'!$J$2:$J$2201,"No")=0,"Yes","No")</f>
        <v>Yes</v>
      </c>
    </row>
    <row r="531" customFormat="false" ht="15" hidden="false" customHeight="false" outlineLevel="0" collapsed="false">
      <c r="A531" s="22" t="s">
        <v>1475</v>
      </c>
      <c r="B531" s="23" t="n">
        <v>46201</v>
      </c>
      <c r="C531" s="22" t="s">
        <v>946</v>
      </c>
      <c r="D531" s="21" t="n">
        <v>1069</v>
      </c>
      <c r="E531" s="12" t="n">
        <f aca="false">COUNTIFS('Bill lines'!$A$2:$A$2201,A531)</f>
        <v>4</v>
      </c>
      <c r="F531" s="17" t="n">
        <f aca="false">SUMIFS('Bill lines'!$I$2:$I$2201,'Bill lines'!$A$2:$A$2201,A531)</f>
        <v>21634.39</v>
      </c>
      <c r="G531" s="17" t="n">
        <f aca="false">ROUND(ROUND(F531*100,0)/10,0)/100</f>
        <v>2163.44</v>
      </c>
      <c r="H531" s="17" t="n">
        <f aca="false">F531+G531</f>
        <v>23797.83</v>
      </c>
      <c r="I531" s="26" t="n">
        <f aca="false">DATE(YEAR(B531),MONTH(B531),1)</f>
        <v>46174</v>
      </c>
      <c r="J531" s="22" t="str">
        <f aca="false">IF(COUNTIFS('Bill lines'!$A$2:$A$2201,A531,'Bill lines'!$J$2:$J$2201,"No")=0,"Yes","No")</f>
        <v>Yes</v>
      </c>
    </row>
    <row r="532" customFormat="false" ht="15" hidden="false" customHeight="false" outlineLevel="0" collapsed="false">
      <c r="A532" s="22" t="s">
        <v>1476</v>
      </c>
      <c r="B532" s="23" t="n">
        <v>46201</v>
      </c>
      <c r="C532" s="22" t="s">
        <v>931</v>
      </c>
      <c r="D532" s="21" t="n">
        <v>1071</v>
      </c>
      <c r="E532" s="12" t="n">
        <f aca="false">COUNTIFS('Bill lines'!$A$2:$A$2201,A532)</f>
        <v>5</v>
      </c>
      <c r="F532" s="17" t="n">
        <f aca="false">SUMIFS('Bill lines'!$I$2:$I$2201,'Bill lines'!$A$2:$A$2201,A532)</f>
        <v>7736.98</v>
      </c>
      <c r="G532" s="17" t="n">
        <f aca="false">ROUND(ROUND(F532*100,0)/10,0)/100</f>
        <v>773.7</v>
      </c>
      <c r="H532" s="17" t="n">
        <f aca="false">F532+G532</f>
        <v>8510.68</v>
      </c>
      <c r="I532" s="26" t="n">
        <f aca="false">DATE(YEAR(B532),MONTH(B532),1)</f>
        <v>46174</v>
      </c>
      <c r="J532" s="22" t="str">
        <f aca="false">IF(COUNTIFS('Bill lines'!$A$2:$A$2201,A532,'Bill lines'!$J$2:$J$2201,"No")=0,"Yes","No")</f>
        <v>No</v>
      </c>
    </row>
    <row r="533" customFormat="false" ht="15" hidden="false" customHeight="false" outlineLevel="0" collapsed="false">
      <c r="A533" s="22" t="s">
        <v>1477</v>
      </c>
      <c r="B533" s="23" t="n">
        <v>46201</v>
      </c>
      <c r="C533" s="22" t="s">
        <v>937</v>
      </c>
      <c r="D533" s="21" t="n">
        <v>1075</v>
      </c>
      <c r="E533" s="12" t="n">
        <f aca="false">COUNTIFS('Bill lines'!$A$2:$A$2201,A533)</f>
        <v>3</v>
      </c>
      <c r="F533" s="17" t="n">
        <f aca="false">SUMIFS('Bill lines'!$I$2:$I$2201,'Bill lines'!$A$2:$A$2201,A533)</f>
        <v>4423.12</v>
      </c>
      <c r="G533" s="17" t="n">
        <f aca="false">ROUND(ROUND(F533*100,0)/10,0)/100</f>
        <v>442.31</v>
      </c>
      <c r="H533" s="17" t="n">
        <f aca="false">F533+G533</f>
        <v>4865.43</v>
      </c>
      <c r="I533" s="26" t="n">
        <f aca="false">DATE(YEAR(B533),MONTH(B533),1)</f>
        <v>46174</v>
      </c>
      <c r="J533" s="22" t="str">
        <f aca="false">IF(COUNTIFS('Bill lines'!$A$2:$A$2201,A533,'Bill lines'!$J$2:$J$2201,"No")=0,"Yes","No")</f>
        <v>Yes</v>
      </c>
    </row>
    <row r="534" customFormat="false" ht="15" hidden="false" customHeight="false" outlineLevel="0" collapsed="false">
      <c r="A534" s="22" t="s">
        <v>1478</v>
      </c>
      <c r="B534" s="23" t="n">
        <v>46202</v>
      </c>
      <c r="C534" s="22" t="s">
        <v>1092</v>
      </c>
      <c r="D534" s="21" t="n">
        <v>1018</v>
      </c>
      <c r="E534" s="12" t="n">
        <f aca="false">COUNTIFS('Bill lines'!$A$2:$A$2201,A534)</f>
        <v>2</v>
      </c>
      <c r="F534" s="17" t="n">
        <f aca="false">SUMIFS('Bill lines'!$I$2:$I$2201,'Bill lines'!$A$2:$A$2201,A534)</f>
        <v>11273.42</v>
      </c>
      <c r="G534" s="17" t="n">
        <f aca="false">ROUND(ROUND(F534*100,0)/10,0)/100</f>
        <v>1127.34</v>
      </c>
      <c r="H534" s="17" t="n">
        <f aca="false">F534+G534</f>
        <v>12400.76</v>
      </c>
      <c r="I534" s="26" t="n">
        <f aca="false">DATE(YEAR(B534),MONTH(B534),1)</f>
        <v>46174</v>
      </c>
      <c r="J534" s="22" t="str">
        <f aca="false">IF(COUNTIFS('Bill lines'!$A$2:$A$2201,A534,'Bill lines'!$J$2:$J$2201,"No")=0,"Yes","No")</f>
        <v>Yes</v>
      </c>
    </row>
    <row r="535" customFormat="false" ht="15" hidden="false" customHeight="false" outlineLevel="0" collapsed="false">
      <c r="A535" s="22" t="s">
        <v>1479</v>
      </c>
      <c r="B535" s="23" t="n">
        <v>46202</v>
      </c>
      <c r="C535" s="22" t="s">
        <v>944</v>
      </c>
      <c r="D535" s="21" t="n">
        <v>1071</v>
      </c>
      <c r="E535" s="12" t="n">
        <f aca="false">COUNTIFS('Bill lines'!$A$2:$A$2201,A535)</f>
        <v>5</v>
      </c>
      <c r="F535" s="17" t="n">
        <f aca="false">SUMIFS('Bill lines'!$I$2:$I$2201,'Bill lines'!$A$2:$A$2201,A535)</f>
        <v>9476.04</v>
      </c>
      <c r="G535" s="17" t="n">
        <f aca="false">ROUND(ROUND(F535*100,0)/10,0)/100</f>
        <v>947.6</v>
      </c>
      <c r="H535" s="17" t="n">
        <f aca="false">F535+G535</f>
        <v>10423.64</v>
      </c>
      <c r="I535" s="26" t="n">
        <f aca="false">DATE(YEAR(B535),MONTH(B535),1)</f>
        <v>46174</v>
      </c>
      <c r="J535" s="22" t="str">
        <f aca="false">IF(COUNTIFS('Bill lines'!$A$2:$A$2201,A535,'Bill lines'!$J$2:$J$2201,"No")=0,"Yes","No")</f>
        <v>Yes</v>
      </c>
    </row>
    <row r="536" customFormat="false" ht="15" hidden="false" customHeight="false" outlineLevel="0" collapsed="false">
      <c r="A536" s="22" t="s">
        <v>1480</v>
      </c>
      <c r="B536" s="23" t="n">
        <v>46203</v>
      </c>
      <c r="C536" s="22" t="s">
        <v>949</v>
      </c>
      <c r="D536" s="21" t="n">
        <v>1018</v>
      </c>
      <c r="E536" s="12" t="n">
        <f aca="false">COUNTIFS('Bill lines'!$A$2:$A$2201,A536)</f>
        <v>5</v>
      </c>
      <c r="F536" s="17" t="n">
        <f aca="false">SUMIFS('Bill lines'!$I$2:$I$2201,'Bill lines'!$A$2:$A$2201,A536)</f>
        <v>9583.15</v>
      </c>
      <c r="G536" s="17" t="n">
        <f aca="false">ROUND(ROUND(F536*100,0)/10,0)/100</f>
        <v>958.32</v>
      </c>
      <c r="H536" s="17" t="n">
        <f aca="false">F536+G536</f>
        <v>10541.47</v>
      </c>
      <c r="I536" s="26" t="n">
        <f aca="false">DATE(YEAR(B536),MONTH(B536),1)</f>
        <v>46174</v>
      </c>
      <c r="J536" s="22" t="str">
        <f aca="false">IF(COUNTIFS('Bill lines'!$A$2:$A$2201,A536,'Bill lines'!$J$2:$J$2201,"No")=0,"Yes","No")</f>
        <v>No</v>
      </c>
    </row>
    <row r="537" customFormat="false" ht="15" hidden="false" customHeight="false" outlineLevel="0" collapsed="false">
      <c r="A537" s="22" t="s">
        <v>1481</v>
      </c>
      <c r="B537" s="23" t="n">
        <v>46204</v>
      </c>
      <c r="C537" s="22" t="s">
        <v>1002</v>
      </c>
      <c r="D537" s="21" t="n">
        <v>1019</v>
      </c>
      <c r="E537" s="12" t="n">
        <f aca="false">COUNTIFS('Bill lines'!$A$2:$A$2201,A537)</f>
        <v>5</v>
      </c>
      <c r="F537" s="17" t="n">
        <f aca="false">SUMIFS('Bill lines'!$I$2:$I$2201,'Bill lines'!$A$2:$A$2201,A537)</f>
        <v>10634.93</v>
      </c>
      <c r="G537" s="17" t="n">
        <f aca="false">ROUND(ROUND(F537*100,0)/10,0)/100</f>
        <v>1063.49</v>
      </c>
      <c r="H537" s="17" t="n">
        <f aca="false">F537+G537</f>
        <v>11698.42</v>
      </c>
      <c r="I537" s="26" t="n">
        <f aca="false">DATE(YEAR(B537),MONTH(B537),1)</f>
        <v>46204</v>
      </c>
      <c r="J537" s="22" t="str">
        <f aca="false">IF(COUNTIFS('Bill lines'!$A$2:$A$2201,A537,'Bill lines'!$J$2:$J$2201,"No")=0,"Yes","No")</f>
        <v>Yes</v>
      </c>
    </row>
    <row r="538" customFormat="false" ht="15" hidden="false" customHeight="false" outlineLevel="0" collapsed="false">
      <c r="A538" s="22" t="s">
        <v>1482</v>
      </c>
      <c r="B538" s="23" t="n">
        <v>46204</v>
      </c>
      <c r="C538" s="22" t="s">
        <v>957</v>
      </c>
      <c r="D538" s="21" t="n">
        <v>1060</v>
      </c>
      <c r="E538" s="12" t="n">
        <f aca="false">COUNTIFS('Bill lines'!$A$2:$A$2201,A538)</f>
        <v>4</v>
      </c>
      <c r="F538" s="17" t="n">
        <f aca="false">SUMIFS('Bill lines'!$I$2:$I$2201,'Bill lines'!$A$2:$A$2201,A538)</f>
        <v>8431.97</v>
      </c>
      <c r="G538" s="17" t="n">
        <f aca="false">ROUND(ROUND(F538*100,0)/10,0)/100</f>
        <v>843.2</v>
      </c>
      <c r="H538" s="17" t="n">
        <f aca="false">F538+G538</f>
        <v>9275.17</v>
      </c>
      <c r="I538" s="26" t="n">
        <f aca="false">DATE(YEAR(B538),MONTH(B538),1)</f>
        <v>46204</v>
      </c>
      <c r="J538" s="22" t="str">
        <f aca="false">IF(COUNTIFS('Bill lines'!$A$2:$A$2201,A538,'Bill lines'!$J$2:$J$2201,"No")=0,"Yes","No")</f>
        <v>No</v>
      </c>
    </row>
    <row r="539" customFormat="false" ht="15" hidden="false" customHeight="false" outlineLevel="0" collapsed="false">
      <c r="A539" s="22" t="s">
        <v>1483</v>
      </c>
      <c r="B539" s="23" t="n">
        <v>46206</v>
      </c>
      <c r="C539" s="22" t="s">
        <v>949</v>
      </c>
      <c r="D539" s="21" t="n">
        <v>1073</v>
      </c>
      <c r="E539" s="12" t="n">
        <f aca="false">COUNTIFS('Bill lines'!$A$2:$A$2201,A539)</f>
        <v>2</v>
      </c>
      <c r="F539" s="17" t="n">
        <f aca="false">SUMIFS('Bill lines'!$I$2:$I$2201,'Bill lines'!$A$2:$A$2201,A539)</f>
        <v>2033.01</v>
      </c>
      <c r="G539" s="17" t="n">
        <f aca="false">ROUND(ROUND(F539*100,0)/10,0)/100</f>
        <v>203.3</v>
      </c>
      <c r="H539" s="17" t="n">
        <f aca="false">F539+G539</f>
        <v>2236.31</v>
      </c>
      <c r="I539" s="26" t="n">
        <f aca="false">DATE(YEAR(B539),MONTH(B539),1)</f>
        <v>46204</v>
      </c>
      <c r="J539" s="22" t="str">
        <f aca="false">IF(COUNTIFS('Bill lines'!$A$2:$A$2201,A539,'Bill lines'!$J$2:$J$2201,"No")=0,"Yes","No")</f>
        <v>Yes</v>
      </c>
    </row>
    <row r="540" customFormat="false" ht="15" hidden="false" customHeight="false" outlineLevel="0" collapsed="false">
      <c r="A540" s="22" t="s">
        <v>1484</v>
      </c>
      <c r="B540" s="23" t="n">
        <v>46207</v>
      </c>
      <c r="C540" s="22" t="s">
        <v>937</v>
      </c>
      <c r="D540" s="21" t="n">
        <v>1015</v>
      </c>
      <c r="E540" s="12" t="n">
        <f aca="false">COUNTIFS('Bill lines'!$A$2:$A$2201,A540)</f>
        <v>2</v>
      </c>
      <c r="F540" s="17" t="n">
        <f aca="false">SUMIFS('Bill lines'!$I$2:$I$2201,'Bill lines'!$A$2:$A$2201,A540)</f>
        <v>4210.09</v>
      </c>
      <c r="G540" s="17" t="n">
        <f aca="false">ROUND(ROUND(F540*100,0)/10,0)/100</f>
        <v>421.01</v>
      </c>
      <c r="H540" s="17" t="n">
        <f aca="false">F540+G540</f>
        <v>4631.1</v>
      </c>
      <c r="I540" s="26" t="n">
        <f aca="false">DATE(YEAR(B540),MONTH(B540),1)</f>
        <v>46204</v>
      </c>
      <c r="J540" s="22" t="str">
        <f aca="false">IF(COUNTIFS('Bill lines'!$A$2:$A$2201,A540,'Bill lines'!$J$2:$J$2201,"No")=0,"Yes","No")</f>
        <v>Yes</v>
      </c>
    </row>
    <row r="541" customFormat="false" ht="15" hidden="false" customHeight="false" outlineLevel="0" collapsed="false">
      <c r="A541" s="22" t="s">
        <v>1485</v>
      </c>
      <c r="B541" s="23" t="n">
        <v>46208</v>
      </c>
      <c r="C541" s="22" t="s">
        <v>1021</v>
      </c>
      <c r="D541" s="21" t="n">
        <v>1049</v>
      </c>
      <c r="E541" s="12" t="n">
        <f aca="false">COUNTIFS('Bill lines'!$A$2:$A$2201,A541)</f>
        <v>3</v>
      </c>
      <c r="F541" s="17" t="n">
        <f aca="false">SUMIFS('Bill lines'!$I$2:$I$2201,'Bill lines'!$A$2:$A$2201,A541)</f>
        <v>4814.54</v>
      </c>
      <c r="G541" s="17" t="n">
        <f aca="false">ROUND(ROUND(F541*100,0)/10,0)/100</f>
        <v>481.45</v>
      </c>
      <c r="H541" s="17" t="n">
        <f aca="false">F541+G541</f>
        <v>5295.99</v>
      </c>
      <c r="I541" s="26" t="n">
        <f aca="false">DATE(YEAR(B541),MONTH(B541),1)</f>
        <v>46204</v>
      </c>
      <c r="J541" s="22" t="str">
        <f aca="false">IF(COUNTIFS('Bill lines'!$A$2:$A$2201,A541,'Bill lines'!$J$2:$J$2201,"No")=0,"Yes","No")</f>
        <v>Yes</v>
      </c>
    </row>
    <row r="542" customFormat="false" ht="15" hidden="false" customHeight="false" outlineLevel="0" collapsed="false">
      <c r="A542" s="22" t="s">
        <v>1486</v>
      </c>
      <c r="B542" s="23" t="n">
        <v>46209</v>
      </c>
      <c r="C542" s="22" t="s">
        <v>959</v>
      </c>
      <c r="D542" s="21" t="n">
        <v>1047</v>
      </c>
      <c r="E542" s="12" t="n">
        <f aca="false">COUNTIFS('Bill lines'!$A$2:$A$2201,A542)</f>
        <v>5</v>
      </c>
      <c r="F542" s="17" t="n">
        <f aca="false">SUMIFS('Bill lines'!$I$2:$I$2201,'Bill lines'!$A$2:$A$2201,A542)</f>
        <v>10789.43</v>
      </c>
      <c r="G542" s="17" t="n">
        <f aca="false">ROUND(ROUND(F542*100,0)/10,0)/100</f>
        <v>1078.94</v>
      </c>
      <c r="H542" s="17" t="n">
        <f aca="false">F542+G542</f>
        <v>11868.37</v>
      </c>
      <c r="I542" s="26" t="n">
        <f aca="false">DATE(YEAR(B542),MONTH(B542),1)</f>
        <v>46204</v>
      </c>
      <c r="J542" s="22" t="str">
        <f aca="false">IF(COUNTIFS('Bill lines'!$A$2:$A$2201,A542,'Bill lines'!$J$2:$J$2201,"No")=0,"Yes","No")</f>
        <v>Yes</v>
      </c>
    </row>
    <row r="543" customFormat="false" ht="15" hidden="false" customHeight="false" outlineLevel="0" collapsed="false">
      <c r="A543" s="22" t="s">
        <v>1487</v>
      </c>
      <c r="B543" s="23" t="n">
        <v>46210</v>
      </c>
      <c r="C543" s="22" t="s">
        <v>937</v>
      </c>
      <c r="D543" s="21" t="n">
        <v>1047</v>
      </c>
      <c r="E543" s="12" t="n">
        <f aca="false">COUNTIFS('Bill lines'!$A$2:$A$2201,A543)</f>
        <v>5</v>
      </c>
      <c r="F543" s="17" t="n">
        <f aca="false">SUMIFS('Bill lines'!$I$2:$I$2201,'Bill lines'!$A$2:$A$2201,A543)</f>
        <v>6906</v>
      </c>
      <c r="G543" s="17" t="n">
        <f aca="false">ROUND(ROUND(F543*100,0)/10,0)/100</f>
        <v>690.6</v>
      </c>
      <c r="H543" s="17" t="n">
        <f aca="false">F543+G543</f>
        <v>7596.6</v>
      </c>
      <c r="I543" s="26" t="n">
        <f aca="false">DATE(YEAR(B543),MONTH(B543),1)</f>
        <v>46204</v>
      </c>
      <c r="J543" s="22" t="str">
        <f aca="false">IF(COUNTIFS('Bill lines'!$A$2:$A$2201,A543,'Bill lines'!$J$2:$J$2201,"No")=0,"Yes","No")</f>
        <v>Yes</v>
      </c>
    </row>
    <row r="544" customFormat="false" ht="15" hidden="false" customHeight="false" outlineLevel="0" collapsed="false">
      <c r="A544" s="22" t="s">
        <v>1488</v>
      </c>
      <c r="B544" s="23" t="n">
        <v>46211</v>
      </c>
      <c r="C544" s="22" t="s">
        <v>935</v>
      </c>
      <c r="D544" s="21" t="n">
        <v>1046</v>
      </c>
      <c r="E544" s="12" t="n">
        <f aca="false">COUNTIFS('Bill lines'!$A$2:$A$2201,A544)</f>
        <v>3</v>
      </c>
      <c r="F544" s="17" t="n">
        <f aca="false">SUMIFS('Bill lines'!$I$2:$I$2201,'Bill lines'!$A$2:$A$2201,A544)</f>
        <v>3294.96</v>
      </c>
      <c r="G544" s="17" t="n">
        <f aca="false">ROUND(ROUND(F544*100,0)/10,0)/100</f>
        <v>329.5</v>
      </c>
      <c r="H544" s="17" t="n">
        <f aca="false">F544+G544</f>
        <v>3624.46</v>
      </c>
      <c r="I544" s="26" t="n">
        <f aca="false">DATE(YEAR(B544),MONTH(B544),1)</f>
        <v>46204</v>
      </c>
      <c r="J544" s="22" t="str">
        <f aca="false">IF(COUNTIFS('Bill lines'!$A$2:$A$2201,A544,'Bill lines'!$J$2:$J$2201,"No")=0,"Yes","No")</f>
        <v>No</v>
      </c>
    </row>
    <row r="545" customFormat="false" ht="15" hidden="false" customHeight="false" outlineLevel="0" collapsed="false">
      <c r="A545" s="22" t="s">
        <v>1489</v>
      </c>
      <c r="B545" s="23" t="n">
        <v>46211</v>
      </c>
      <c r="C545" s="22" t="s">
        <v>939</v>
      </c>
      <c r="D545" s="21" t="n">
        <v>1046</v>
      </c>
      <c r="E545" s="12" t="n">
        <f aca="false">COUNTIFS('Bill lines'!$A$2:$A$2201,A545)</f>
        <v>2</v>
      </c>
      <c r="F545" s="17" t="n">
        <f aca="false">SUMIFS('Bill lines'!$I$2:$I$2201,'Bill lines'!$A$2:$A$2201,A545)</f>
        <v>5416.36</v>
      </c>
      <c r="G545" s="17" t="n">
        <f aca="false">ROUND(ROUND(F545*100,0)/10,0)/100</f>
        <v>541.64</v>
      </c>
      <c r="H545" s="17" t="n">
        <f aca="false">F545+G545</f>
        <v>5958</v>
      </c>
      <c r="I545" s="26" t="n">
        <f aca="false">DATE(YEAR(B545),MONTH(B545),1)</f>
        <v>46204</v>
      </c>
      <c r="J545" s="22" t="str">
        <f aca="false">IF(COUNTIFS('Bill lines'!$A$2:$A$2201,A545,'Bill lines'!$J$2:$J$2201,"No")=0,"Yes","No")</f>
        <v>No</v>
      </c>
    </row>
    <row r="546" customFormat="false" ht="15" hidden="false" customHeight="false" outlineLevel="0" collapsed="false">
      <c r="A546" s="22" t="s">
        <v>1490</v>
      </c>
      <c r="B546" s="23" t="n">
        <v>46211</v>
      </c>
      <c r="C546" s="22" t="s">
        <v>937</v>
      </c>
      <c r="D546" s="21" t="n">
        <v>1074</v>
      </c>
      <c r="E546" s="12" t="n">
        <f aca="false">COUNTIFS('Bill lines'!$A$2:$A$2201,A546)</f>
        <v>2</v>
      </c>
      <c r="F546" s="17" t="n">
        <f aca="false">SUMIFS('Bill lines'!$I$2:$I$2201,'Bill lines'!$A$2:$A$2201,A546)</f>
        <v>1976.6</v>
      </c>
      <c r="G546" s="17" t="n">
        <f aca="false">ROUND(ROUND(F546*100,0)/10,0)/100</f>
        <v>197.66</v>
      </c>
      <c r="H546" s="17" t="n">
        <f aca="false">F546+G546</f>
        <v>2174.26</v>
      </c>
      <c r="I546" s="26" t="n">
        <f aca="false">DATE(YEAR(B546),MONTH(B546),1)</f>
        <v>46204</v>
      </c>
      <c r="J546" s="22" t="str">
        <f aca="false">IF(COUNTIFS('Bill lines'!$A$2:$A$2201,A546,'Bill lines'!$J$2:$J$2201,"No")=0,"Yes","No")</f>
        <v>No</v>
      </c>
    </row>
    <row r="547" customFormat="false" ht="15" hidden="false" customHeight="false" outlineLevel="0" collapsed="false">
      <c r="A547" s="22" t="s">
        <v>1491</v>
      </c>
      <c r="B547" s="23" t="n">
        <v>46212</v>
      </c>
      <c r="C547" s="22" t="s">
        <v>944</v>
      </c>
      <c r="D547" s="21" t="n">
        <v>1023</v>
      </c>
      <c r="E547" s="12" t="n">
        <f aca="false">COUNTIFS('Bill lines'!$A$2:$A$2201,A547)</f>
        <v>4</v>
      </c>
      <c r="F547" s="17" t="n">
        <f aca="false">SUMIFS('Bill lines'!$I$2:$I$2201,'Bill lines'!$A$2:$A$2201,A547)</f>
        <v>9073.57</v>
      </c>
      <c r="G547" s="17" t="n">
        <f aca="false">ROUND(ROUND(F547*100,0)/10,0)/100</f>
        <v>907.36</v>
      </c>
      <c r="H547" s="17" t="n">
        <f aca="false">F547+G547</f>
        <v>9980.93</v>
      </c>
      <c r="I547" s="26" t="n">
        <f aca="false">DATE(YEAR(B547),MONTH(B547),1)</f>
        <v>46204</v>
      </c>
      <c r="J547" s="22" t="str">
        <f aca="false">IF(COUNTIFS('Bill lines'!$A$2:$A$2201,A547,'Bill lines'!$J$2:$J$2201,"No")=0,"Yes","No")</f>
        <v>Yes</v>
      </c>
    </row>
    <row r="548" customFormat="false" ht="15" hidden="false" customHeight="false" outlineLevel="0" collapsed="false">
      <c r="A548" s="22" t="s">
        <v>1492</v>
      </c>
      <c r="B548" s="23" t="n">
        <v>46212</v>
      </c>
      <c r="C548" s="22" t="s">
        <v>933</v>
      </c>
      <c r="D548" s="21" t="n">
        <v>1023</v>
      </c>
      <c r="E548" s="12" t="n">
        <f aca="false">COUNTIFS('Bill lines'!$A$2:$A$2201,A548)</f>
        <v>5</v>
      </c>
      <c r="F548" s="17" t="n">
        <f aca="false">SUMIFS('Bill lines'!$I$2:$I$2201,'Bill lines'!$A$2:$A$2201,A548)</f>
        <v>8968.13</v>
      </c>
      <c r="G548" s="17" t="n">
        <f aca="false">ROUND(ROUND(F548*100,0)/10,0)/100</f>
        <v>896.81</v>
      </c>
      <c r="H548" s="17" t="n">
        <f aca="false">F548+G548</f>
        <v>9864.94</v>
      </c>
      <c r="I548" s="26" t="n">
        <f aca="false">DATE(YEAR(B548),MONTH(B548),1)</f>
        <v>46204</v>
      </c>
      <c r="J548" s="22" t="str">
        <f aca="false">IF(COUNTIFS('Bill lines'!$A$2:$A$2201,A548,'Bill lines'!$J$2:$J$2201,"No")=0,"Yes","No")</f>
        <v>Yes</v>
      </c>
    </row>
    <row r="549" customFormat="false" ht="15" hidden="false" customHeight="false" outlineLevel="0" collapsed="false">
      <c r="A549" s="22" t="s">
        <v>1493</v>
      </c>
      <c r="B549" s="23" t="n">
        <v>46212</v>
      </c>
      <c r="C549" s="22" t="s">
        <v>949</v>
      </c>
      <c r="D549" s="21" t="n">
        <v>1065</v>
      </c>
      <c r="E549" s="12" t="n">
        <f aca="false">COUNTIFS('Bill lines'!$A$2:$A$2201,A549)</f>
        <v>4</v>
      </c>
      <c r="F549" s="17" t="n">
        <f aca="false">SUMIFS('Bill lines'!$I$2:$I$2201,'Bill lines'!$A$2:$A$2201,A549)</f>
        <v>7745.07</v>
      </c>
      <c r="G549" s="17" t="n">
        <f aca="false">ROUND(ROUND(F549*100,0)/10,0)/100</f>
        <v>774.51</v>
      </c>
      <c r="H549" s="17" t="n">
        <f aca="false">F549+G549</f>
        <v>8519.58</v>
      </c>
      <c r="I549" s="26" t="n">
        <f aca="false">DATE(YEAR(B549),MONTH(B549),1)</f>
        <v>46204</v>
      </c>
      <c r="J549" s="22" t="str">
        <f aca="false">IF(COUNTIFS('Bill lines'!$A$2:$A$2201,A549,'Bill lines'!$J$2:$J$2201,"No")=0,"Yes","No")</f>
        <v>Yes</v>
      </c>
    </row>
    <row r="550" customFormat="false" ht="15" hidden="false" customHeight="false" outlineLevel="0" collapsed="false">
      <c r="A550" s="22" t="s">
        <v>1494</v>
      </c>
      <c r="B550" s="23" t="n">
        <v>46212</v>
      </c>
      <c r="C550" s="22" t="s">
        <v>933</v>
      </c>
      <c r="D550" s="21" t="n">
        <v>1071</v>
      </c>
      <c r="E550" s="12" t="n">
        <f aca="false">COUNTIFS('Bill lines'!$A$2:$A$2201,A550)</f>
        <v>2</v>
      </c>
      <c r="F550" s="17" t="n">
        <f aca="false">SUMIFS('Bill lines'!$I$2:$I$2201,'Bill lines'!$A$2:$A$2201,A550)</f>
        <v>3801.87</v>
      </c>
      <c r="G550" s="17" t="n">
        <f aca="false">ROUND(ROUND(F550*100,0)/10,0)/100</f>
        <v>380.19</v>
      </c>
      <c r="H550" s="17" t="n">
        <f aca="false">F550+G550</f>
        <v>4182.06</v>
      </c>
      <c r="I550" s="26" t="n">
        <f aca="false">DATE(YEAR(B550),MONTH(B550),1)</f>
        <v>46204</v>
      </c>
      <c r="J550" s="22" t="str">
        <f aca="false">IF(COUNTIFS('Bill lines'!$A$2:$A$2201,A550,'Bill lines'!$J$2:$J$2201,"No")=0,"Yes","No")</f>
        <v>Yes</v>
      </c>
    </row>
    <row r="551" customFormat="false" ht="15" hidden="false" customHeight="false" outlineLevel="0" collapsed="false">
      <c r="A551" s="22" t="s">
        <v>1495</v>
      </c>
      <c r="B551" s="23" t="n">
        <v>46213</v>
      </c>
      <c r="C551" s="22" t="s">
        <v>999</v>
      </c>
      <c r="D551" s="21" t="n">
        <v>1068</v>
      </c>
      <c r="E551" s="12" t="n">
        <f aca="false">COUNTIFS('Bill lines'!$A$2:$A$2201,A551)</f>
        <v>2</v>
      </c>
      <c r="F551" s="17" t="n">
        <f aca="false">SUMIFS('Bill lines'!$I$2:$I$2201,'Bill lines'!$A$2:$A$2201,A551)</f>
        <v>2425.92</v>
      </c>
      <c r="G551" s="17" t="n">
        <f aca="false">ROUND(ROUND(F551*100,0)/10,0)/100</f>
        <v>242.59</v>
      </c>
      <c r="H551" s="17" t="n">
        <f aca="false">F551+G551</f>
        <v>2668.51</v>
      </c>
      <c r="I551" s="26" t="n">
        <f aca="false">DATE(YEAR(B551),MONTH(B551),1)</f>
        <v>46204</v>
      </c>
      <c r="J551" s="22" t="str">
        <f aca="false">IF(COUNTIFS('Bill lines'!$A$2:$A$2201,A551,'Bill lines'!$J$2:$J$2201,"No")=0,"Yes","No")</f>
        <v>Yes</v>
      </c>
    </row>
    <row r="552" customFormat="false" ht="15" hidden="false" customHeight="false" outlineLevel="0" collapsed="false">
      <c r="A552" s="22" t="s">
        <v>1496</v>
      </c>
      <c r="B552" s="23" t="n">
        <v>46213</v>
      </c>
      <c r="C552" s="22" t="s">
        <v>935</v>
      </c>
      <c r="D552" s="21" t="n">
        <v>1077</v>
      </c>
      <c r="E552" s="12" t="n">
        <f aca="false">COUNTIFS('Bill lines'!$A$2:$A$2201,A552)</f>
        <v>4</v>
      </c>
      <c r="F552" s="17" t="n">
        <f aca="false">SUMIFS('Bill lines'!$I$2:$I$2201,'Bill lines'!$A$2:$A$2201,A552)</f>
        <v>9295.01</v>
      </c>
      <c r="G552" s="17" t="n">
        <f aca="false">ROUND(ROUND(F552*100,0)/10,0)/100</f>
        <v>929.5</v>
      </c>
      <c r="H552" s="17" t="n">
        <f aca="false">F552+G552</f>
        <v>10224.51</v>
      </c>
      <c r="I552" s="26" t="n">
        <f aca="false">DATE(YEAR(B552),MONTH(B552),1)</f>
        <v>46204</v>
      </c>
      <c r="J552" s="22" t="str">
        <f aca="false">IF(COUNTIFS('Bill lines'!$A$2:$A$2201,A552,'Bill lines'!$J$2:$J$2201,"No")=0,"Yes","No")</f>
        <v>Yes</v>
      </c>
    </row>
    <row r="553" customFormat="false" ht="15" hidden="false" customHeight="false" outlineLevel="0" collapsed="false">
      <c r="A553" s="22" t="s">
        <v>1497</v>
      </c>
      <c r="B553" s="23" t="n">
        <v>46214</v>
      </c>
      <c r="C553" s="22" t="s">
        <v>935</v>
      </c>
      <c r="D553" s="21" t="n">
        <v>1077</v>
      </c>
      <c r="E553" s="12" t="n">
        <f aca="false">COUNTIFS('Bill lines'!$A$2:$A$2201,A553)</f>
        <v>5</v>
      </c>
      <c r="F553" s="17" t="n">
        <f aca="false">SUMIFS('Bill lines'!$I$2:$I$2201,'Bill lines'!$A$2:$A$2201,A553)</f>
        <v>7324.9</v>
      </c>
      <c r="G553" s="17" t="n">
        <f aca="false">ROUND(ROUND(F553*100,0)/10,0)/100</f>
        <v>732.49</v>
      </c>
      <c r="H553" s="17" t="n">
        <f aca="false">F553+G553</f>
        <v>8057.39</v>
      </c>
      <c r="I553" s="26" t="n">
        <f aca="false">DATE(YEAR(B553),MONTH(B553),1)</f>
        <v>46204</v>
      </c>
      <c r="J553" s="22" t="str">
        <f aca="false">IF(COUNTIFS('Bill lines'!$A$2:$A$2201,A553,'Bill lines'!$J$2:$J$2201,"No")=0,"Yes","No")</f>
        <v>Yes</v>
      </c>
    </row>
    <row r="554" customFormat="false" ht="15" hidden="false" customHeight="false" outlineLevel="0" collapsed="false">
      <c r="A554" s="22" t="s">
        <v>1498</v>
      </c>
      <c r="B554" s="23" t="n">
        <v>46215</v>
      </c>
      <c r="C554" s="22" t="s">
        <v>946</v>
      </c>
      <c r="D554" s="21" t="n">
        <v>1019</v>
      </c>
      <c r="E554" s="12" t="n">
        <f aca="false">COUNTIFS('Bill lines'!$A$2:$A$2201,A554)</f>
        <v>2</v>
      </c>
      <c r="F554" s="17" t="n">
        <f aca="false">SUMIFS('Bill lines'!$I$2:$I$2201,'Bill lines'!$A$2:$A$2201,A554)</f>
        <v>16752.57</v>
      </c>
      <c r="G554" s="17" t="n">
        <f aca="false">ROUND(ROUND(F554*100,0)/10,0)/100</f>
        <v>1675.26</v>
      </c>
      <c r="H554" s="17" t="n">
        <f aca="false">F554+G554</f>
        <v>18427.83</v>
      </c>
      <c r="I554" s="26" t="n">
        <f aca="false">DATE(YEAR(B554),MONTH(B554),1)</f>
        <v>46204</v>
      </c>
      <c r="J554" s="22" t="str">
        <f aca="false">IF(COUNTIFS('Bill lines'!$A$2:$A$2201,A554,'Bill lines'!$J$2:$J$2201,"No")=0,"Yes","No")</f>
        <v>No</v>
      </c>
    </row>
    <row r="555" customFormat="false" ht="15" hidden="false" customHeight="false" outlineLevel="0" collapsed="false">
      <c r="A555" s="22" t="s">
        <v>1499</v>
      </c>
      <c r="B555" s="23" t="n">
        <v>46215</v>
      </c>
      <c r="C555" s="22" t="s">
        <v>949</v>
      </c>
      <c r="D555" s="21" t="n">
        <v>1077</v>
      </c>
      <c r="E555" s="12" t="n">
        <f aca="false">COUNTIFS('Bill lines'!$A$2:$A$2201,A555)</f>
        <v>1</v>
      </c>
      <c r="F555" s="17" t="n">
        <f aca="false">SUMIFS('Bill lines'!$I$2:$I$2201,'Bill lines'!$A$2:$A$2201,A555)</f>
        <v>1317.42</v>
      </c>
      <c r="G555" s="17" t="n">
        <f aca="false">ROUND(ROUND(F555*100,0)/10,0)/100</f>
        <v>131.74</v>
      </c>
      <c r="H555" s="17" t="n">
        <f aca="false">F555+G555</f>
        <v>1449.16</v>
      </c>
      <c r="I555" s="26" t="n">
        <f aca="false">DATE(YEAR(B555),MONTH(B555),1)</f>
        <v>46204</v>
      </c>
      <c r="J555" s="22" t="str">
        <f aca="false">IF(COUNTIFS('Bill lines'!$A$2:$A$2201,A555,'Bill lines'!$J$2:$J$2201,"No")=0,"Yes","No")</f>
        <v>Yes</v>
      </c>
    </row>
    <row r="556" customFormat="false" ht="15" hidden="false" customHeight="false" outlineLevel="0" collapsed="false">
      <c r="A556" s="22" t="s">
        <v>1500</v>
      </c>
      <c r="B556" s="23" t="n">
        <v>46215</v>
      </c>
      <c r="C556" s="22" t="s">
        <v>935</v>
      </c>
      <c r="D556" s="21" t="n">
        <v>1079</v>
      </c>
      <c r="E556" s="12" t="n">
        <f aca="false">COUNTIFS('Bill lines'!$A$2:$A$2201,A556)</f>
        <v>3</v>
      </c>
      <c r="F556" s="17" t="n">
        <f aca="false">SUMIFS('Bill lines'!$I$2:$I$2201,'Bill lines'!$A$2:$A$2201,A556)</f>
        <v>5870.29</v>
      </c>
      <c r="G556" s="17" t="n">
        <f aca="false">ROUND(ROUND(F556*100,0)/10,0)/100</f>
        <v>587.03</v>
      </c>
      <c r="H556" s="17" t="n">
        <f aca="false">F556+G556</f>
        <v>6457.32</v>
      </c>
      <c r="I556" s="26" t="n">
        <f aca="false">DATE(YEAR(B556),MONTH(B556),1)</f>
        <v>46204</v>
      </c>
      <c r="J556" s="22" t="str">
        <f aca="false">IF(COUNTIFS('Bill lines'!$A$2:$A$2201,A556,'Bill lines'!$J$2:$J$2201,"No")=0,"Yes","No")</f>
        <v>Yes</v>
      </c>
    </row>
    <row r="557" customFormat="false" ht="15" hidden="false" customHeight="false" outlineLevel="0" collapsed="false">
      <c r="A557" s="22" t="s">
        <v>1501</v>
      </c>
      <c r="B557" s="23" t="n">
        <v>46216</v>
      </c>
      <c r="C557" s="22" t="s">
        <v>986</v>
      </c>
      <c r="D557" s="21" t="n">
        <v>1065</v>
      </c>
      <c r="E557" s="12" t="n">
        <f aca="false">COUNTIFS('Bill lines'!$A$2:$A$2201,A557)</f>
        <v>5</v>
      </c>
      <c r="F557" s="17" t="n">
        <f aca="false">SUMIFS('Bill lines'!$I$2:$I$2201,'Bill lines'!$A$2:$A$2201,A557)</f>
        <v>35580.41</v>
      </c>
      <c r="G557" s="17" t="n">
        <f aca="false">ROUND(ROUND(F557*100,0)/10,0)/100</f>
        <v>3558.04</v>
      </c>
      <c r="H557" s="17" t="n">
        <f aca="false">F557+G557</f>
        <v>39138.45</v>
      </c>
      <c r="I557" s="26" t="n">
        <f aca="false">DATE(YEAR(B557),MONTH(B557),1)</f>
        <v>46204</v>
      </c>
      <c r="J557" s="22" t="str">
        <f aca="false">IF(COUNTIFS('Bill lines'!$A$2:$A$2201,A557,'Bill lines'!$J$2:$J$2201,"No")=0,"Yes","No")</f>
        <v>Yes</v>
      </c>
    </row>
    <row r="558" customFormat="false" ht="15" hidden="false" customHeight="false" outlineLevel="0" collapsed="false">
      <c r="A558" s="22" t="s">
        <v>1502</v>
      </c>
      <c r="B558" s="23" t="n">
        <v>46217</v>
      </c>
      <c r="C558" s="22" t="s">
        <v>935</v>
      </c>
      <c r="D558" s="21" t="n">
        <v>1019</v>
      </c>
      <c r="E558" s="12" t="n">
        <f aca="false">COUNTIFS('Bill lines'!$A$2:$A$2201,A558)</f>
        <v>4</v>
      </c>
      <c r="F558" s="17" t="n">
        <f aca="false">SUMIFS('Bill lines'!$I$2:$I$2201,'Bill lines'!$A$2:$A$2201,A558)</f>
        <v>6055.17</v>
      </c>
      <c r="G558" s="17" t="n">
        <f aca="false">ROUND(ROUND(F558*100,0)/10,0)/100</f>
        <v>605.52</v>
      </c>
      <c r="H558" s="17" t="n">
        <f aca="false">F558+G558</f>
        <v>6660.69</v>
      </c>
      <c r="I558" s="26" t="n">
        <f aca="false">DATE(YEAR(B558),MONTH(B558),1)</f>
        <v>46204</v>
      </c>
      <c r="J558" s="22" t="str">
        <f aca="false">IF(COUNTIFS('Bill lines'!$A$2:$A$2201,A558,'Bill lines'!$J$2:$J$2201,"No")=0,"Yes","No")</f>
        <v>Yes</v>
      </c>
    </row>
    <row r="559" customFormat="false" ht="15" hidden="false" customHeight="false" outlineLevel="0" collapsed="false">
      <c r="A559" s="22" t="s">
        <v>1503</v>
      </c>
      <c r="B559" s="23" t="n">
        <v>46217</v>
      </c>
      <c r="C559" s="22" t="s">
        <v>937</v>
      </c>
      <c r="D559" s="21" t="n">
        <v>1071</v>
      </c>
      <c r="E559" s="12" t="n">
        <f aca="false">COUNTIFS('Bill lines'!$A$2:$A$2201,A559)</f>
        <v>4</v>
      </c>
      <c r="F559" s="17" t="n">
        <f aca="false">SUMIFS('Bill lines'!$I$2:$I$2201,'Bill lines'!$A$2:$A$2201,A559)</f>
        <v>6532.2</v>
      </c>
      <c r="G559" s="17" t="n">
        <f aca="false">ROUND(ROUND(F559*100,0)/10,0)/100</f>
        <v>653.22</v>
      </c>
      <c r="H559" s="17" t="n">
        <f aca="false">F559+G559</f>
        <v>7185.42</v>
      </c>
      <c r="I559" s="26" t="n">
        <f aca="false">DATE(YEAR(B559),MONTH(B559),1)</f>
        <v>46204</v>
      </c>
      <c r="J559" s="22" t="str">
        <f aca="false">IF(COUNTIFS('Bill lines'!$A$2:$A$2201,A559,'Bill lines'!$J$2:$J$2201,"No")=0,"Yes","No")</f>
        <v>Yes</v>
      </c>
    </row>
    <row r="560" customFormat="false" ht="15" hidden="false" customHeight="false" outlineLevel="0" collapsed="false">
      <c r="A560" s="22" t="s">
        <v>1504</v>
      </c>
      <c r="B560" s="23" t="n">
        <v>46218</v>
      </c>
      <c r="C560" s="22" t="s">
        <v>944</v>
      </c>
      <c r="D560" s="21" t="n">
        <v>1065</v>
      </c>
      <c r="E560" s="12" t="n">
        <f aca="false">COUNTIFS('Bill lines'!$A$2:$A$2201,A560)</f>
        <v>5</v>
      </c>
      <c r="F560" s="17" t="n">
        <f aca="false">SUMIFS('Bill lines'!$I$2:$I$2201,'Bill lines'!$A$2:$A$2201,A560)</f>
        <v>8080.2</v>
      </c>
      <c r="G560" s="17" t="n">
        <f aca="false">ROUND(ROUND(F560*100,0)/10,0)/100</f>
        <v>808.02</v>
      </c>
      <c r="H560" s="17" t="n">
        <f aca="false">F560+G560</f>
        <v>8888.22</v>
      </c>
      <c r="I560" s="26" t="n">
        <f aca="false">DATE(YEAR(B560),MONTH(B560),1)</f>
        <v>46204</v>
      </c>
      <c r="J560" s="22" t="str">
        <f aca="false">IF(COUNTIFS('Bill lines'!$A$2:$A$2201,A560,'Bill lines'!$J$2:$J$2201,"No")=0,"Yes","No")</f>
        <v>Yes</v>
      </c>
    </row>
    <row r="561" customFormat="false" ht="15" hidden="false" customHeight="false" outlineLevel="0" collapsed="false">
      <c r="A561" s="22" t="s">
        <v>1505</v>
      </c>
      <c r="B561" s="23" t="n">
        <v>46219</v>
      </c>
      <c r="C561" s="22" t="s">
        <v>935</v>
      </c>
      <c r="D561" s="21" t="n">
        <v>1072</v>
      </c>
      <c r="E561" s="12" t="n">
        <f aca="false">COUNTIFS('Bill lines'!$A$2:$A$2201,A561)</f>
        <v>3</v>
      </c>
      <c r="F561" s="17" t="n">
        <f aca="false">SUMIFS('Bill lines'!$I$2:$I$2201,'Bill lines'!$A$2:$A$2201,A561)</f>
        <v>5099.22</v>
      </c>
      <c r="G561" s="17" t="n">
        <f aca="false">ROUND(ROUND(F561*100,0)/10,0)/100</f>
        <v>509.92</v>
      </c>
      <c r="H561" s="17" t="n">
        <f aca="false">F561+G561</f>
        <v>5609.14</v>
      </c>
      <c r="I561" s="26" t="n">
        <f aca="false">DATE(YEAR(B561),MONTH(B561),1)</f>
        <v>46204</v>
      </c>
      <c r="J561" s="22" t="str">
        <f aca="false">IF(COUNTIFS('Bill lines'!$A$2:$A$2201,A561,'Bill lines'!$J$2:$J$2201,"No")=0,"Yes","No")</f>
        <v>Yes</v>
      </c>
    </row>
    <row r="562" customFormat="false" ht="15" hidden="false" customHeight="false" outlineLevel="0" collapsed="false">
      <c r="A562" s="22" t="s">
        <v>1506</v>
      </c>
      <c r="B562" s="23" t="n">
        <v>46219</v>
      </c>
      <c r="C562" s="22" t="s">
        <v>999</v>
      </c>
      <c r="D562" s="21" t="n">
        <v>1073</v>
      </c>
      <c r="E562" s="12" t="n">
        <f aca="false">COUNTIFS('Bill lines'!$A$2:$A$2201,A562)</f>
        <v>4</v>
      </c>
      <c r="F562" s="17" t="n">
        <f aca="false">SUMIFS('Bill lines'!$I$2:$I$2201,'Bill lines'!$A$2:$A$2201,A562)</f>
        <v>7579.24</v>
      </c>
      <c r="G562" s="17" t="n">
        <f aca="false">ROUND(ROUND(F562*100,0)/10,0)/100</f>
        <v>757.92</v>
      </c>
      <c r="H562" s="17" t="n">
        <f aca="false">F562+G562</f>
        <v>8337.16</v>
      </c>
      <c r="I562" s="26" t="n">
        <f aca="false">DATE(YEAR(B562),MONTH(B562),1)</f>
        <v>46204</v>
      </c>
      <c r="J562" s="22" t="str">
        <f aca="false">IF(COUNTIFS('Bill lines'!$A$2:$A$2201,A562,'Bill lines'!$J$2:$J$2201,"No")=0,"Yes","No")</f>
        <v>Yes</v>
      </c>
    </row>
    <row r="563" customFormat="false" ht="15" hidden="false" customHeight="false" outlineLevel="0" collapsed="false">
      <c r="A563" s="22" t="s">
        <v>1507</v>
      </c>
      <c r="B563" s="23" t="n">
        <v>46219</v>
      </c>
      <c r="C563" s="22" t="s">
        <v>1021</v>
      </c>
      <c r="D563" s="21" t="n">
        <v>1074</v>
      </c>
      <c r="E563" s="12" t="n">
        <f aca="false">COUNTIFS('Bill lines'!$A$2:$A$2201,A563)</f>
        <v>5</v>
      </c>
      <c r="F563" s="17" t="n">
        <f aca="false">SUMIFS('Bill lines'!$I$2:$I$2201,'Bill lines'!$A$2:$A$2201,A563)</f>
        <v>7964.2</v>
      </c>
      <c r="G563" s="17" t="n">
        <f aca="false">ROUND(ROUND(F563*100,0)/10,0)/100</f>
        <v>796.42</v>
      </c>
      <c r="H563" s="17" t="n">
        <f aca="false">F563+G563</f>
        <v>8760.62</v>
      </c>
      <c r="I563" s="26" t="n">
        <f aca="false">DATE(YEAR(B563),MONTH(B563),1)</f>
        <v>46204</v>
      </c>
      <c r="J563" s="22" t="str">
        <f aca="false">IF(COUNTIFS('Bill lines'!$A$2:$A$2201,A563,'Bill lines'!$J$2:$J$2201,"No")=0,"Yes","No")</f>
        <v>Yes</v>
      </c>
    </row>
    <row r="564" customFormat="false" ht="15" hidden="false" customHeight="false" outlineLevel="0" collapsed="false">
      <c r="A564" s="22" t="s">
        <v>1508</v>
      </c>
      <c r="B564" s="23" t="n">
        <v>46220</v>
      </c>
      <c r="C564" s="22" t="s">
        <v>1002</v>
      </c>
      <c r="D564" s="21" t="n">
        <v>1078</v>
      </c>
      <c r="E564" s="12" t="n">
        <f aca="false">COUNTIFS('Bill lines'!$A$2:$A$2201,A564)</f>
        <v>3</v>
      </c>
      <c r="F564" s="17" t="n">
        <f aca="false">SUMIFS('Bill lines'!$I$2:$I$2201,'Bill lines'!$A$2:$A$2201,A564)</f>
        <v>5527.8</v>
      </c>
      <c r="G564" s="17" t="n">
        <f aca="false">ROUND(ROUND(F564*100,0)/10,0)/100</f>
        <v>552.78</v>
      </c>
      <c r="H564" s="17" t="n">
        <f aca="false">F564+G564</f>
        <v>6080.58</v>
      </c>
      <c r="I564" s="26" t="n">
        <f aca="false">DATE(YEAR(B564),MONTH(B564),1)</f>
        <v>46204</v>
      </c>
      <c r="J564" s="22" t="str">
        <f aca="false">IF(COUNTIFS('Bill lines'!$A$2:$A$2201,A564,'Bill lines'!$J$2:$J$2201,"No")=0,"Yes","No")</f>
        <v>No</v>
      </c>
    </row>
    <row r="565" customFormat="false" ht="15" hidden="false" customHeight="false" outlineLevel="0" collapsed="false">
      <c r="A565" s="22" t="s">
        <v>1509</v>
      </c>
      <c r="B565" s="23" t="n">
        <v>46223</v>
      </c>
      <c r="C565" s="22" t="s">
        <v>944</v>
      </c>
      <c r="D565" s="21" t="n">
        <v>1046</v>
      </c>
      <c r="E565" s="12" t="n">
        <f aca="false">COUNTIFS('Bill lines'!$A$2:$A$2201,A565)</f>
        <v>2</v>
      </c>
      <c r="F565" s="17" t="n">
        <f aca="false">SUMIFS('Bill lines'!$I$2:$I$2201,'Bill lines'!$A$2:$A$2201,A565)</f>
        <v>4538.15</v>
      </c>
      <c r="G565" s="17" t="n">
        <f aca="false">ROUND(ROUND(F565*100,0)/10,0)/100</f>
        <v>453.82</v>
      </c>
      <c r="H565" s="17" t="n">
        <f aca="false">F565+G565</f>
        <v>4991.97</v>
      </c>
      <c r="I565" s="26" t="n">
        <f aca="false">DATE(YEAR(B565),MONTH(B565),1)</f>
        <v>46204</v>
      </c>
      <c r="J565" s="22" t="str">
        <f aca="false">IF(COUNTIFS('Bill lines'!$A$2:$A$2201,A565,'Bill lines'!$J$2:$J$2201,"No")=0,"Yes","No")</f>
        <v>Yes</v>
      </c>
    </row>
    <row r="566" customFormat="false" ht="15" hidden="false" customHeight="false" outlineLevel="0" collapsed="false">
      <c r="A566" s="22" t="s">
        <v>1510</v>
      </c>
      <c r="B566" s="23" t="n">
        <v>46223</v>
      </c>
      <c r="C566" s="22" t="s">
        <v>989</v>
      </c>
      <c r="D566" s="21" t="n">
        <v>1047</v>
      </c>
      <c r="E566" s="12" t="n">
        <f aca="false">COUNTIFS('Bill lines'!$A$2:$A$2201,A566)</f>
        <v>5</v>
      </c>
      <c r="F566" s="17" t="n">
        <f aca="false">SUMIFS('Bill lines'!$I$2:$I$2201,'Bill lines'!$A$2:$A$2201,A566)</f>
        <v>24052.57</v>
      </c>
      <c r="G566" s="17" t="n">
        <f aca="false">ROUND(ROUND(F566*100,0)/10,0)/100</f>
        <v>2405.26</v>
      </c>
      <c r="H566" s="17" t="n">
        <f aca="false">F566+G566</f>
        <v>26457.83</v>
      </c>
      <c r="I566" s="26" t="n">
        <f aca="false">DATE(YEAR(B566),MONTH(B566),1)</f>
        <v>46204</v>
      </c>
      <c r="J566" s="22" t="str">
        <f aca="false">IF(COUNTIFS('Bill lines'!$A$2:$A$2201,A566,'Bill lines'!$J$2:$J$2201,"No")=0,"Yes","No")</f>
        <v>Yes</v>
      </c>
    </row>
    <row r="567" customFormat="false" ht="15" hidden="false" customHeight="false" outlineLevel="0" collapsed="false">
      <c r="A567" s="22" t="s">
        <v>1511</v>
      </c>
      <c r="B567" s="23" t="n">
        <v>46223</v>
      </c>
      <c r="C567" s="22" t="s">
        <v>944</v>
      </c>
      <c r="D567" s="21" t="n">
        <v>1071</v>
      </c>
      <c r="E567" s="12" t="n">
        <f aca="false">COUNTIFS('Bill lines'!$A$2:$A$2201,A567)</f>
        <v>2</v>
      </c>
      <c r="F567" s="17" t="n">
        <f aca="false">SUMIFS('Bill lines'!$I$2:$I$2201,'Bill lines'!$A$2:$A$2201,A567)</f>
        <v>2198.38</v>
      </c>
      <c r="G567" s="17" t="n">
        <f aca="false">ROUND(ROUND(F567*100,0)/10,0)/100</f>
        <v>219.84</v>
      </c>
      <c r="H567" s="17" t="n">
        <f aca="false">F567+G567</f>
        <v>2418.22</v>
      </c>
      <c r="I567" s="26" t="n">
        <f aca="false">DATE(YEAR(B567),MONTH(B567),1)</f>
        <v>46204</v>
      </c>
      <c r="J567" s="22" t="str">
        <f aca="false">IF(COUNTIFS('Bill lines'!$A$2:$A$2201,A567,'Bill lines'!$J$2:$J$2201,"No")=0,"Yes","No")</f>
        <v>Yes</v>
      </c>
    </row>
    <row r="568" customFormat="false" ht="15" hidden="false" customHeight="false" outlineLevel="0" collapsed="false">
      <c r="A568" s="22" t="s">
        <v>1512</v>
      </c>
      <c r="B568" s="23" t="n">
        <v>46223</v>
      </c>
      <c r="C568" s="22" t="s">
        <v>1002</v>
      </c>
      <c r="D568" s="21" t="n">
        <v>1080</v>
      </c>
      <c r="E568" s="12" t="n">
        <f aca="false">COUNTIFS('Bill lines'!$A$2:$A$2201,A568)</f>
        <v>3</v>
      </c>
      <c r="F568" s="17" t="n">
        <f aca="false">SUMIFS('Bill lines'!$I$2:$I$2201,'Bill lines'!$A$2:$A$2201,A568)</f>
        <v>5715</v>
      </c>
      <c r="G568" s="17" t="n">
        <f aca="false">ROUND(ROUND(F568*100,0)/10,0)/100</f>
        <v>571.5</v>
      </c>
      <c r="H568" s="17" t="n">
        <f aca="false">F568+G568</f>
        <v>6286.5</v>
      </c>
      <c r="I568" s="26" t="n">
        <f aca="false">DATE(YEAR(B568),MONTH(B568),1)</f>
        <v>46204</v>
      </c>
      <c r="J568" s="22" t="str">
        <f aca="false">IF(COUNTIFS('Bill lines'!$A$2:$A$2201,A568,'Bill lines'!$J$2:$J$2201,"No")=0,"Yes","No")</f>
        <v>Yes</v>
      </c>
    </row>
    <row r="569" customFormat="false" ht="15" hidden="false" customHeight="false" outlineLevel="0" collapsed="false">
      <c r="A569" s="22" t="s">
        <v>1513</v>
      </c>
      <c r="B569" s="23" t="n">
        <v>46225</v>
      </c>
      <c r="C569" s="22" t="s">
        <v>944</v>
      </c>
      <c r="D569" s="21" t="n">
        <v>1047</v>
      </c>
      <c r="E569" s="12" t="n">
        <f aca="false">COUNTIFS('Bill lines'!$A$2:$A$2201,A569)</f>
        <v>4</v>
      </c>
      <c r="F569" s="17" t="n">
        <f aca="false">SUMIFS('Bill lines'!$I$2:$I$2201,'Bill lines'!$A$2:$A$2201,A569)</f>
        <v>7864.81</v>
      </c>
      <c r="G569" s="17" t="n">
        <f aca="false">ROUND(ROUND(F569*100,0)/10,0)/100</f>
        <v>786.48</v>
      </c>
      <c r="H569" s="17" t="n">
        <f aca="false">F569+G569</f>
        <v>8651.29</v>
      </c>
      <c r="I569" s="26" t="n">
        <f aca="false">DATE(YEAR(B569),MONTH(B569),1)</f>
        <v>46204</v>
      </c>
      <c r="J569" s="22" t="str">
        <f aca="false">IF(COUNTIFS('Bill lines'!$A$2:$A$2201,A569,'Bill lines'!$J$2:$J$2201,"No")=0,"Yes","No")</f>
        <v>Yes</v>
      </c>
    </row>
    <row r="570" customFormat="false" ht="15" hidden="false" customHeight="false" outlineLevel="0" collapsed="false">
      <c r="A570" s="22" t="s">
        <v>1514</v>
      </c>
      <c r="B570" s="23" t="n">
        <v>46225</v>
      </c>
      <c r="C570" s="22" t="s">
        <v>999</v>
      </c>
      <c r="D570" s="21" t="n">
        <v>1057</v>
      </c>
      <c r="E570" s="12" t="n">
        <f aca="false">COUNTIFS('Bill lines'!$A$2:$A$2201,A570)</f>
        <v>2</v>
      </c>
      <c r="F570" s="17" t="n">
        <f aca="false">SUMIFS('Bill lines'!$I$2:$I$2201,'Bill lines'!$A$2:$A$2201,A570)</f>
        <v>4298.94</v>
      </c>
      <c r="G570" s="17" t="n">
        <f aca="false">ROUND(ROUND(F570*100,0)/10,0)/100</f>
        <v>429.89</v>
      </c>
      <c r="H570" s="17" t="n">
        <f aca="false">F570+G570</f>
        <v>4728.83</v>
      </c>
      <c r="I570" s="26" t="n">
        <f aca="false">DATE(YEAR(B570),MONTH(B570),1)</f>
        <v>46204</v>
      </c>
      <c r="J570" s="22" t="str">
        <f aca="false">IF(COUNTIFS('Bill lines'!$A$2:$A$2201,A570,'Bill lines'!$J$2:$J$2201,"No")=0,"Yes","No")</f>
        <v>Yes</v>
      </c>
    </row>
    <row r="571" customFormat="false" ht="15" hidden="false" customHeight="false" outlineLevel="0" collapsed="false">
      <c r="A571" s="22" t="s">
        <v>1515</v>
      </c>
      <c r="B571" s="23" t="n">
        <v>46226</v>
      </c>
      <c r="C571" s="22" t="s">
        <v>939</v>
      </c>
      <c r="D571" s="21" t="n">
        <v>1063</v>
      </c>
      <c r="E571" s="12" t="n">
        <f aca="false">COUNTIFS('Bill lines'!$A$2:$A$2201,A571)</f>
        <v>3</v>
      </c>
      <c r="F571" s="17" t="n">
        <f aca="false">SUMIFS('Bill lines'!$I$2:$I$2201,'Bill lines'!$A$2:$A$2201,A571)</f>
        <v>3978.6</v>
      </c>
      <c r="G571" s="17" t="n">
        <f aca="false">ROUND(ROUND(F571*100,0)/10,0)/100</f>
        <v>397.86</v>
      </c>
      <c r="H571" s="17" t="n">
        <f aca="false">F571+G571</f>
        <v>4376.46</v>
      </c>
      <c r="I571" s="26" t="n">
        <f aca="false">DATE(YEAR(B571),MONTH(B571),1)</f>
        <v>46204</v>
      </c>
      <c r="J571" s="22" t="str">
        <f aca="false">IF(COUNTIFS('Bill lines'!$A$2:$A$2201,A571,'Bill lines'!$J$2:$J$2201,"No")=0,"Yes","No")</f>
        <v>Yes</v>
      </c>
    </row>
    <row r="572" customFormat="false" ht="15" hidden="false" customHeight="false" outlineLevel="0" collapsed="false">
      <c r="A572" s="22" t="s">
        <v>1516</v>
      </c>
      <c r="B572" s="23" t="n">
        <v>46226</v>
      </c>
      <c r="C572" s="22" t="s">
        <v>929</v>
      </c>
      <c r="D572" s="21" t="n">
        <v>1065</v>
      </c>
      <c r="E572" s="12" t="n">
        <f aca="false">COUNTIFS('Bill lines'!$A$2:$A$2201,A572)</f>
        <v>5</v>
      </c>
      <c r="F572" s="17" t="n">
        <f aca="false">SUMIFS('Bill lines'!$I$2:$I$2201,'Bill lines'!$A$2:$A$2201,A572)</f>
        <v>9239.92</v>
      </c>
      <c r="G572" s="17" t="n">
        <f aca="false">ROUND(ROUND(F572*100,0)/10,0)/100</f>
        <v>923.99</v>
      </c>
      <c r="H572" s="17" t="n">
        <f aca="false">F572+G572</f>
        <v>10163.91</v>
      </c>
      <c r="I572" s="26" t="n">
        <f aca="false">DATE(YEAR(B572),MONTH(B572),1)</f>
        <v>46204</v>
      </c>
      <c r="J572" s="22" t="str">
        <f aca="false">IF(COUNTIFS('Bill lines'!$A$2:$A$2201,A572,'Bill lines'!$J$2:$J$2201,"No")=0,"Yes","No")</f>
        <v>Yes</v>
      </c>
    </row>
    <row r="573" customFormat="false" ht="15" hidden="false" customHeight="false" outlineLevel="0" collapsed="false">
      <c r="A573" s="22" t="s">
        <v>1517</v>
      </c>
      <c r="B573" s="23" t="n">
        <v>46226</v>
      </c>
      <c r="C573" s="22" t="s">
        <v>949</v>
      </c>
      <c r="D573" s="21" t="n">
        <v>1075</v>
      </c>
      <c r="E573" s="12" t="n">
        <f aca="false">COUNTIFS('Bill lines'!$A$2:$A$2201,A573)</f>
        <v>5</v>
      </c>
      <c r="F573" s="17" t="n">
        <f aca="false">SUMIFS('Bill lines'!$I$2:$I$2201,'Bill lines'!$A$2:$A$2201,A573)</f>
        <v>7444.61</v>
      </c>
      <c r="G573" s="17" t="n">
        <f aca="false">ROUND(ROUND(F573*100,0)/10,0)/100</f>
        <v>744.46</v>
      </c>
      <c r="H573" s="17" t="n">
        <f aca="false">F573+G573</f>
        <v>8189.07</v>
      </c>
      <c r="I573" s="26" t="n">
        <f aca="false">DATE(YEAR(B573),MONTH(B573),1)</f>
        <v>46204</v>
      </c>
      <c r="J573" s="22" t="str">
        <f aca="false">IF(COUNTIFS('Bill lines'!$A$2:$A$2201,A573,'Bill lines'!$J$2:$J$2201,"No")=0,"Yes","No")</f>
        <v>Yes</v>
      </c>
    </row>
    <row r="574" customFormat="false" ht="15" hidden="false" customHeight="false" outlineLevel="0" collapsed="false">
      <c r="A574" s="22" t="s">
        <v>1518</v>
      </c>
      <c r="B574" s="23" t="n">
        <v>46227</v>
      </c>
      <c r="C574" s="22" t="s">
        <v>959</v>
      </c>
      <c r="D574" s="21" t="n">
        <v>1019</v>
      </c>
      <c r="E574" s="12" t="n">
        <f aca="false">COUNTIFS('Bill lines'!$A$2:$A$2201,A574)</f>
        <v>3</v>
      </c>
      <c r="F574" s="17" t="n">
        <f aca="false">SUMIFS('Bill lines'!$I$2:$I$2201,'Bill lines'!$A$2:$A$2201,A574)</f>
        <v>4902.22</v>
      </c>
      <c r="G574" s="17" t="n">
        <f aca="false">ROUND(ROUND(F574*100,0)/10,0)/100</f>
        <v>490.22</v>
      </c>
      <c r="H574" s="17" t="n">
        <f aca="false">F574+G574</f>
        <v>5392.44</v>
      </c>
      <c r="I574" s="26" t="n">
        <f aca="false">DATE(YEAR(B574),MONTH(B574),1)</f>
        <v>46204</v>
      </c>
      <c r="J574" s="22" t="str">
        <f aca="false">IF(COUNTIFS('Bill lines'!$A$2:$A$2201,A574,'Bill lines'!$J$2:$J$2201,"No")=0,"Yes","No")</f>
        <v>Yes</v>
      </c>
    </row>
    <row r="575" customFormat="false" ht="15" hidden="false" customHeight="false" outlineLevel="0" collapsed="false">
      <c r="A575" s="22" t="s">
        <v>1519</v>
      </c>
      <c r="B575" s="23" t="n">
        <v>46228</v>
      </c>
      <c r="C575" s="22" t="s">
        <v>959</v>
      </c>
      <c r="D575" s="21" t="n">
        <v>1023</v>
      </c>
      <c r="E575" s="12" t="n">
        <f aca="false">COUNTIFS('Bill lines'!$A$2:$A$2201,A575)</f>
        <v>5</v>
      </c>
      <c r="F575" s="17" t="n">
        <f aca="false">SUMIFS('Bill lines'!$I$2:$I$2201,'Bill lines'!$A$2:$A$2201,A575)</f>
        <v>7600.83</v>
      </c>
      <c r="G575" s="17" t="n">
        <f aca="false">ROUND(ROUND(F575*100,0)/10,0)/100</f>
        <v>760.08</v>
      </c>
      <c r="H575" s="17" t="n">
        <f aca="false">F575+G575</f>
        <v>8360.91</v>
      </c>
      <c r="I575" s="26" t="n">
        <f aca="false">DATE(YEAR(B575),MONTH(B575),1)</f>
        <v>46204</v>
      </c>
      <c r="J575" s="22" t="str">
        <f aca="false">IF(COUNTIFS('Bill lines'!$A$2:$A$2201,A575,'Bill lines'!$J$2:$J$2201,"No")=0,"Yes","No")</f>
        <v>Yes</v>
      </c>
    </row>
    <row r="576" customFormat="false" ht="15" hidden="false" customHeight="false" outlineLevel="0" collapsed="false">
      <c r="A576" s="22" t="s">
        <v>1520</v>
      </c>
      <c r="B576" s="23" t="n">
        <v>46228</v>
      </c>
      <c r="C576" s="22" t="s">
        <v>949</v>
      </c>
      <c r="D576" s="21" t="n">
        <v>1079</v>
      </c>
      <c r="E576" s="12" t="n">
        <f aca="false">COUNTIFS('Bill lines'!$A$2:$A$2201,A576)</f>
        <v>2</v>
      </c>
      <c r="F576" s="17" t="n">
        <f aca="false">SUMIFS('Bill lines'!$I$2:$I$2201,'Bill lines'!$A$2:$A$2201,A576)</f>
        <v>3277.51</v>
      </c>
      <c r="G576" s="17" t="n">
        <f aca="false">ROUND(ROUND(F576*100,0)/10,0)/100</f>
        <v>327.75</v>
      </c>
      <c r="H576" s="17" t="n">
        <f aca="false">F576+G576</f>
        <v>3605.26</v>
      </c>
      <c r="I576" s="26" t="n">
        <f aca="false">DATE(YEAR(B576),MONTH(B576),1)</f>
        <v>46204</v>
      </c>
      <c r="J576" s="22" t="str">
        <f aca="false">IF(COUNTIFS('Bill lines'!$A$2:$A$2201,A576,'Bill lines'!$J$2:$J$2201,"No")=0,"Yes","No")</f>
        <v>No</v>
      </c>
    </row>
    <row r="577" customFormat="false" ht="15" hidden="false" customHeight="false" outlineLevel="0" collapsed="false">
      <c r="A577" s="22" t="s">
        <v>1521</v>
      </c>
      <c r="B577" s="23" t="n">
        <v>46229</v>
      </c>
      <c r="C577" s="22" t="s">
        <v>944</v>
      </c>
      <c r="D577" s="21" t="n">
        <v>1049</v>
      </c>
      <c r="E577" s="12" t="n">
        <f aca="false">COUNTIFS('Bill lines'!$A$2:$A$2201,A577)</f>
        <v>4</v>
      </c>
      <c r="F577" s="17" t="n">
        <f aca="false">SUMIFS('Bill lines'!$I$2:$I$2201,'Bill lines'!$A$2:$A$2201,A577)</f>
        <v>6978.76</v>
      </c>
      <c r="G577" s="17" t="n">
        <f aca="false">ROUND(ROUND(F577*100,0)/10,0)/100</f>
        <v>697.88</v>
      </c>
      <c r="H577" s="17" t="n">
        <f aca="false">F577+G577</f>
        <v>7676.64</v>
      </c>
      <c r="I577" s="26" t="n">
        <f aca="false">DATE(YEAR(B577),MONTH(B577),1)</f>
        <v>46204</v>
      </c>
      <c r="J577" s="22" t="str">
        <f aca="false">IF(COUNTIFS('Bill lines'!$A$2:$A$2201,A577,'Bill lines'!$J$2:$J$2201,"No")=0,"Yes","No")</f>
        <v>Yes</v>
      </c>
    </row>
    <row r="578" customFormat="false" ht="15" hidden="false" customHeight="false" outlineLevel="0" collapsed="false">
      <c r="A578" s="22" t="s">
        <v>1522</v>
      </c>
      <c r="B578" s="23" t="n">
        <v>46230</v>
      </c>
      <c r="C578" s="22" t="s">
        <v>944</v>
      </c>
      <c r="D578" s="21" t="n">
        <v>1023</v>
      </c>
      <c r="E578" s="12" t="n">
        <f aca="false">COUNTIFS('Bill lines'!$A$2:$A$2201,A578)</f>
        <v>4</v>
      </c>
      <c r="F578" s="17" t="n">
        <f aca="false">SUMIFS('Bill lines'!$I$2:$I$2201,'Bill lines'!$A$2:$A$2201,A578)</f>
        <v>6960.76</v>
      </c>
      <c r="G578" s="17" t="n">
        <f aca="false">ROUND(ROUND(F578*100,0)/10,0)/100</f>
        <v>696.08</v>
      </c>
      <c r="H578" s="17" t="n">
        <f aca="false">F578+G578</f>
        <v>7656.84</v>
      </c>
      <c r="I578" s="26" t="n">
        <f aca="false">DATE(YEAR(B578),MONTH(B578),1)</f>
        <v>46204</v>
      </c>
      <c r="J578" s="22" t="str">
        <f aca="false">IF(COUNTIFS('Bill lines'!$A$2:$A$2201,A578,'Bill lines'!$J$2:$J$2201,"No")=0,"Yes","No")</f>
        <v>Yes</v>
      </c>
    </row>
    <row r="579" customFormat="false" ht="15" hidden="false" customHeight="false" outlineLevel="0" collapsed="false">
      <c r="A579" s="22" t="s">
        <v>1523</v>
      </c>
      <c r="B579" s="23" t="n">
        <v>46232</v>
      </c>
      <c r="C579" s="22" t="s">
        <v>944</v>
      </c>
      <c r="D579" s="21" t="n">
        <v>1076</v>
      </c>
      <c r="E579" s="12" t="n">
        <f aca="false">COUNTIFS('Bill lines'!$A$2:$A$2201,A579)</f>
        <v>5</v>
      </c>
      <c r="F579" s="17" t="n">
        <f aca="false">SUMIFS('Bill lines'!$I$2:$I$2201,'Bill lines'!$A$2:$A$2201,A579)</f>
        <v>9583.92</v>
      </c>
      <c r="G579" s="17" t="n">
        <f aca="false">ROUND(ROUND(F579*100,0)/10,0)/100</f>
        <v>958.39</v>
      </c>
      <c r="H579" s="17" t="n">
        <f aca="false">F579+G579</f>
        <v>10542.31</v>
      </c>
      <c r="I579" s="26" t="n">
        <f aca="false">DATE(YEAR(B579),MONTH(B579),1)</f>
        <v>46204</v>
      </c>
      <c r="J579" s="22" t="str">
        <f aca="false">IF(COUNTIFS('Bill lines'!$A$2:$A$2201,A579,'Bill lines'!$J$2:$J$2201,"No")=0,"Yes","No")</f>
        <v>Yes</v>
      </c>
    </row>
    <row r="580" customFormat="false" ht="15" hidden="false" customHeight="false" outlineLevel="0" collapsed="false">
      <c r="A580" s="22" t="s">
        <v>1524</v>
      </c>
      <c r="B580" s="23" t="n">
        <v>46234</v>
      </c>
      <c r="C580" s="22" t="s">
        <v>933</v>
      </c>
      <c r="D580" s="21" t="n">
        <v>1023</v>
      </c>
      <c r="E580" s="12" t="n">
        <f aca="false">COUNTIFS('Bill lines'!$A$2:$A$2201,A580)</f>
        <v>3</v>
      </c>
      <c r="F580" s="17" t="n">
        <f aca="false">SUMIFS('Bill lines'!$I$2:$I$2201,'Bill lines'!$A$2:$A$2201,A580)</f>
        <v>5408.36</v>
      </c>
      <c r="G580" s="17" t="n">
        <f aca="false">ROUND(ROUND(F580*100,0)/10,0)/100</f>
        <v>540.84</v>
      </c>
      <c r="H580" s="17" t="n">
        <f aca="false">F580+G580</f>
        <v>5949.2</v>
      </c>
      <c r="I580" s="26" t="n">
        <f aca="false">DATE(YEAR(B580),MONTH(B580),1)</f>
        <v>46204</v>
      </c>
      <c r="J580" s="22" t="str">
        <f aca="false">IF(COUNTIFS('Bill lines'!$A$2:$A$2201,A580,'Bill lines'!$J$2:$J$2201,"No")=0,"Yes","No")</f>
        <v>Yes</v>
      </c>
    </row>
    <row r="581" customFormat="false" ht="15" hidden="false" customHeight="false" outlineLevel="0" collapsed="false">
      <c r="A581" s="22" t="s">
        <v>1525</v>
      </c>
      <c r="B581" s="23" t="n">
        <v>46234</v>
      </c>
      <c r="C581" s="22" t="s">
        <v>949</v>
      </c>
      <c r="D581" s="21" t="n">
        <v>1065</v>
      </c>
      <c r="E581" s="12" t="n">
        <f aca="false">COUNTIFS('Bill lines'!$A$2:$A$2201,A581)</f>
        <v>2</v>
      </c>
      <c r="F581" s="17" t="n">
        <f aca="false">SUMIFS('Bill lines'!$I$2:$I$2201,'Bill lines'!$A$2:$A$2201,A581)</f>
        <v>3621.51</v>
      </c>
      <c r="G581" s="17" t="n">
        <f aca="false">ROUND(ROUND(F581*100,0)/10,0)/100</f>
        <v>362.15</v>
      </c>
      <c r="H581" s="17" t="n">
        <f aca="false">F581+G581</f>
        <v>3983.66</v>
      </c>
      <c r="I581" s="26" t="n">
        <f aca="false">DATE(YEAR(B581),MONTH(B581),1)</f>
        <v>46204</v>
      </c>
      <c r="J581" s="22" t="str">
        <f aca="false">IF(COUNTIFS('Bill lines'!$A$2:$A$2201,A581,'Bill lines'!$J$2:$J$2201,"No")=0,"Yes","No")</f>
        <v>Yes</v>
      </c>
    </row>
    <row r="582" customFormat="false" ht="15" hidden="false" customHeight="false" outlineLevel="0" collapsed="false">
      <c r="A582" s="22" t="s">
        <v>1526</v>
      </c>
      <c r="B582" s="23" t="n">
        <v>46234</v>
      </c>
      <c r="C582" s="22" t="s">
        <v>944</v>
      </c>
      <c r="D582" s="21" t="n">
        <v>1081</v>
      </c>
      <c r="E582" s="12" t="n">
        <f aca="false">COUNTIFS('Bill lines'!$A$2:$A$2201,A582)</f>
        <v>5</v>
      </c>
      <c r="F582" s="17" t="n">
        <f aca="false">SUMIFS('Bill lines'!$I$2:$I$2201,'Bill lines'!$A$2:$A$2201,A582)</f>
        <v>9620.59</v>
      </c>
      <c r="G582" s="17" t="n">
        <f aca="false">ROUND(ROUND(F582*100,0)/10,0)/100</f>
        <v>962.06</v>
      </c>
      <c r="H582" s="17" t="n">
        <f aca="false">F582+G582</f>
        <v>10582.65</v>
      </c>
      <c r="I582" s="26" t="n">
        <f aca="false">DATE(YEAR(B582),MONTH(B582),1)</f>
        <v>46204</v>
      </c>
      <c r="J582" s="22" t="str">
        <f aca="false">IF(COUNTIFS('Bill lines'!$A$2:$A$2201,A582,'Bill lines'!$J$2:$J$2201,"No")=0,"Yes","No")</f>
        <v>Yes</v>
      </c>
    </row>
    <row r="583" customFormat="false" ht="15" hidden="false" customHeight="false" outlineLevel="0" collapsed="false">
      <c r="A583" s="22" t="s">
        <v>1527</v>
      </c>
      <c r="B583" s="23" t="n">
        <v>46235</v>
      </c>
      <c r="C583" s="22" t="s">
        <v>944</v>
      </c>
      <c r="D583" s="21" t="n">
        <v>1065</v>
      </c>
      <c r="E583" s="12" t="n">
        <f aca="false">COUNTIFS('Bill lines'!$A$2:$A$2201,A583)</f>
        <v>3</v>
      </c>
      <c r="F583" s="17" t="n">
        <f aca="false">SUMIFS('Bill lines'!$I$2:$I$2201,'Bill lines'!$A$2:$A$2201,A583)</f>
        <v>4396.32</v>
      </c>
      <c r="G583" s="17" t="n">
        <f aca="false">ROUND(ROUND(F583*100,0)/10,0)/100</f>
        <v>439.63</v>
      </c>
      <c r="H583" s="17" t="n">
        <f aca="false">F583+G583</f>
        <v>4835.95</v>
      </c>
      <c r="I583" s="26" t="n">
        <f aca="false">DATE(YEAR(B583),MONTH(B583),1)</f>
        <v>46235</v>
      </c>
      <c r="J583" s="22" t="str">
        <f aca="false">IF(COUNTIFS('Bill lines'!$A$2:$A$2201,A583,'Bill lines'!$J$2:$J$2201,"No")=0,"Yes","No")</f>
        <v>Yes</v>
      </c>
    </row>
    <row r="584" customFormat="false" ht="15" hidden="false" customHeight="false" outlineLevel="0" collapsed="false">
      <c r="A584" s="22" t="s">
        <v>1528</v>
      </c>
      <c r="B584" s="23" t="n">
        <v>46235</v>
      </c>
      <c r="C584" s="22" t="s">
        <v>957</v>
      </c>
      <c r="D584" s="21" t="n">
        <v>1081</v>
      </c>
      <c r="E584" s="12" t="n">
        <f aca="false">COUNTIFS('Bill lines'!$A$2:$A$2201,A584)</f>
        <v>1</v>
      </c>
      <c r="F584" s="17" t="n">
        <f aca="false">SUMIFS('Bill lines'!$I$2:$I$2201,'Bill lines'!$A$2:$A$2201,A584)</f>
        <v>1094.34</v>
      </c>
      <c r="G584" s="17" t="n">
        <f aca="false">ROUND(ROUND(F584*100,0)/10,0)/100</f>
        <v>109.43</v>
      </c>
      <c r="H584" s="17" t="n">
        <f aca="false">F584+G584</f>
        <v>1203.77</v>
      </c>
      <c r="I584" s="26" t="n">
        <f aca="false">DATE(YEAR(B584),MONTH(B584),1)</f>
        <v>46235</v>
      </c>
      <c r="J584" s="22" t="str">
        <f aca="false">IF(COUNTIFS('Bill lines'!$A$2:$A$2201,A584,'Bill lines'!$J$2:$J$2201,"No")=0,"Yes","No")</f>
        <v>Yes</v>
      </c>
    </row>
    <row r="585" customFormat="false" ht="15" hidden="false" customHeight="false" outlineLevel="0" collapsed="false">
      <c r="A585" s="22" t="s">
        <v>1529</v>
      </c>
      <c r="B585" s="23" t="n">
        <v>46236</v>
      </c>
      <c r="C585" s="22" t="s">
        <v>931</v>
      </c>
      <c r="D585" s="21" t="n">
        <v>1049</v>
      </c>
      <c r="E585" s="12" t="n">
        <f aca="false">COUNTIFS('Bill lines'!$A$2:$A$2201,A585)</f>
        <v>3</v>
      </c>
      <c r="F585" s="17" t="n">
        <f aca="false">SUMIFS('Bill lines'!$I$2:$I$2201,'Bill lines'!$A$2:$A$2201,A585)</f>
        <v>4363.06</v>
      </c>
      <c r="G585" s="17" t="n">
        <f aca="false">ROUND(ROUND(F585*100,0)/10,0)/100</f>
        <v>436.31</v>
      </c>
      <c r="H585" s="17" t="n">
        <f aca="false">F585+G585</f>
        <v>4799.37</v>
      </c>
      <c r="I585" s="26" t="n">
        <f aca="false">DATE(YEAR(B585),MONTH(B585),1)</f>
        <v>46235</v>
      </c>
      <c r="J585" s="22" t="str">
        <f aca="false">IF(COUNTIFS('Bill lines'!$A$2:$A$2201,A585,'Bill lines'!$J$2:$J$2201,"No")=0,"Yes","No")</f>
        <v>Yes</v>
      </c>
    </row>
    <row r="586" customFormat="false" ht="15" hidden="false" customHeight="false" outlineLevel="0" collapsed="false">
      <c r="A586" s="22" t="s">
        <v>1530</v>
      </c>
      <c r="B586" s="23" t="n">
        <v>46236</v>
      </c>
      <c r="C586" s="22" t="s">
        <v>939</v>
      </c>
      <c r="D586" s="21" t="n">
        <v>1071</v>
      </c>
      <c r="E586" s="12" t="n">
        <f aca="false">COUNTIFS('Bill lines'!$A$2:$A$2201,A586)</f>
        <v>3</v>
      </c>
      <c r="F586" s="17" t="n">
        <f aca="false">SUMIFS('Bill lines'!$I$2:$I$2201,'Bill lines'!$A$2:$A$2201,A586)</f>
        <v>7080.61</v>
      </c>
      <c r="G586" s="17" t="n">
        <f aca="false">ROUND(ROUND(F586*100,0)/10,0)/100</f>
        <v>708.06</v>
      </c>
      <c r="H586" s="17" t="n">
        <f aca="false">F586+G586</f>
        <v>7788.67</v>
      </c>
      <c r="I586" s="26" t="n">
        <f aca="false">DATE(YEAR(B586),MONTH(B586),1)</f>
        <v>46235</v>
      </c>
      <c r="J586" s="22" t="str">
        <f aca="false">IF(COUNTIFS('Bill lines'!$A$2:$A$2201,A586,'Bill lines'!$J$2:$J$2201,"No")=0,"Yes","No")</f>
        <v>No</v>
      </c>
    </row>
    <row r="587" customFormat="false" ht="15" hidden="false" customHeight="false" outlineLevel="0" collapsed="false">
      <c r="A587" s="22" t="s">
        <v>1531</v>
      </c>
      <c r="B587" s="23" t="n">
        <v>46236</v>
      </c>
      <c r="C587" s="22" t="s">
        <v>959</v>
      </c>
      <c r="D587" s="21" t="n">
        <v>1075</v>
      </c>
      <c r="E587" s="12" t="n">
        <f aca="false">COUNTIFS('Bill lines'!$A$2:$A$2201,A587)</f>
        <v>4</v>
      </c>
      <c r="F587" s="17" t="n">
        <f aca="false">SUMIFS('Bill lines'!$I$2:$I$2201,'Bill lines'!$A$2:$A$2201,A587)</f>
        <v>6457.64</v>
      </c>
      <c r="G587" s="17" t="n">
        <f aca="false">ROUND(ROUND(F587*100,0)/10,0)/100</f>
        <v>645.76</v>
      </c>
      <c r="H587" s="17" t="n">
        <f aca="false">F587+G587</f>
        <v>7103.4</v>
      </c>
      <c r="I587" s="26" t="n">
        <f aca="false">DATE(YEAR(B587),MONTH(B587),1)</f>
        <v>46235</v>
      </c>
      <c r="J587" s="22" t="str">
        <f aca="false">IF(COUNTIFS('Bill lines'!$A$2:$A$2201,A587,'Bill lines'!$J$2:$J$2201,"No")=0,"Yes","No")</f>
        <v>No</v>
      </c>
    </row>
    <row r="588" customFormat="false" ht="15" hidden="false" customHeight="false" outlineLevel="0" collapsed="false">
      <c r="A588" s="22" t="s">
        <v>1532</v>
      </c>
      <c r="B588" s="23" t="n">
        <v>46236</v>
      </c>
      <c r="C588" s="22" t="s">
        <v>944</v>
      </c>
      <c r="D588" s="21" t="n">
        <v>1079</v>
      </c>
      <c r="E588" s="12" t="n">
        <f aca="false">COUNTIFS('Bill lines'!$A$2:$A$2201,A588)</f>
        <v>2</v>
      </c>
      <c r="F588" s="17" t="n">
        <f aca="false">SUMIFS('Bill lines'!$I$2:$I$2201,'Bill lines'!$A$2:$A$2201,A588)</f>
        <v>2874.49</v>
      </c>
      <c r="G588" s="17" t="n">
        <f aca="false">ROUND(ROUND(F588*100,0)/10,0)/100</f>
        <v>287.45</v>
      </c>
      <c r="H588" s="17" t="n">
        <f aca="false">F588+G588</f>
        <v>3161.94</v>
      </c>
      <c r="I588" s="26" t="n">
        <f aca="false">DATE(YEAR(B588),MONTH(B588),1)</f>
        <v>46235</v>
      </c>
      <c r="J588" s="22" t="str">
        <f aca="false">IF(COUNTIFS('Bill lines'!$A$2:$A$2201,A588,'Bill lines'!$J$2:$J$2201,"No")=0,"Yes","No")</f>
        <v>Yes</v>
      </c>
    </row>
    <row r="589" customFormat="false" ht="15" hidden="false" customHeight="false" outlineLevel="0" collapsed="false">
      <c r="A589" s="22" t="s">
        <v>1533</v>
      </c>
      <c r="B589" s="23" t="n">
        <v>46237</v>
      </c>
      <c r="C589" s="22" t="s">
        <v>986</v>
      </c>
      <c r="D589" s="21" t="n">
        <v>1047</v>
      </c>
      <c r="E589" s="12" t="n">
        <f aca="false">COUNTIFS('Bill lines'!$A$2:$A$2201,A589)</f>
        <v>2</v>
      </c>
      <c r="F589" s="17" t="n">
        <f aca="false">SUMIFS('Bill lines'!$I$2:$I$2201,'Bill lines'!$A$2:$A$2201,A589)</f>
        <v>13906.92</v>
      </c>
      <c r="G589" s="17" t="n">
        <f aca="false">ROUND(ROUND(F589*100,0)/10,0)/100</f>
        <v>1390.69</v>
      </c>
      <c r="H589" s="17" t="n">
        <f aca="false">F589+G589</f>
        <v>15297.61</v>
      </c>
      <c r="I589" s="26" t="n">
        <f aca="false">DATE(YEAR(B589),MONTH(B589),1)</f>
        <v>46235</v>
      </c>
      <c r="J589" s="22" t="str">
        <f aca="false">IF(COUNTIFS('Bill lines'!$A$2:$A$2201,A589,'Bill lines'!$J$2:$J$2201,"No")=0,"Yes","No")</f>
        <v>Yes</v>
      </c>
    </row>
    <row r="590" customFormat="false" ht="15" hidden="false" customHeight="false" outlineLevel="0" collapsed="false">
      <c r="A590" s="22" t="s">
        <v>1534</v>
      </c>
      <c r="B590" s="23" t="n">
        <v>46237</v>
      </c>
      <c r="C590" s="22" t="s">
        <v>933</v>
      </c>
      <c r="D590" s="21" t="n">
        <v>1072</v>
      </c>
      <c r="E590" s="12" t="n">
        <f aca="false">COUNTIFS('Bill lines'!$A$2:$A$2201,A590)</f>
        <v>4</v>
      </c>
      <c r="F590" s="17" t="n">
        <f aca="false">SUMIFS('Bill lines'!$I$2:$I$2201,'Bill lines'!$A$2:$A$2201,A590)</f>
        <v>6080.76</v>
      </c>
      <c r="G590" s="17" t="n">
        <f aca="false">ROUND(ROUND(F590*100,0)/10,0)/100</f>
        <v>608.08</v>
      </c>
      <c r="H590" s="17" t="n">
        <f aca="false">F590+G590</f>
        <v>6688.84</v>
      </c>
      <c r="I590" s="26" t="n">
        <f aca="false">DATE(YEAR(B590),MONTH(B590),1)</f>
        <v>46235</v>
      </c>
      <c r="J590" s="22" t="str">
        <f aca="false">IF(COUNTIFS('Bill lines'!$A$2:$A$2201,A590,'Bill lines'!$J$2:$J$2201,"No")=0,"Yes","No")</f>
        <v>Yes</v>
      </c>
    </row>
    <row r="591" customFormat="false" ht="15" hidden="false" customHeight="false" outlineLevel="0" collapsed="false">
      <c r="A591" s="22" t="s">
        <v>1535</v>
      </c>
      <c r="B591" s="23" t="n">
        <v>46237</v>
      </c>
      <c r="C591" s="22" t="s">
        <v>939</v>
      </c>
      <c r="D591" s="21" t="n">
        <v>1075</v>
      </c>
      <c r="E591" s="12" t="n">
        <f aca="false">COUNTIFS('Bill lines'!$A$2:$A$2201,A591)</f>
        <v>3</v>
      </c>
      <c r="F591" s="17" t="n">
        <f aca="false">SUMIFS('Bill lines'!$I$2:$I$2201,'Bill lines'!$A$2:$A$2201,A591)</f>
        <v>3914.87</v>
      </c>
      <c r="G591" s="17" t="n">
        <f aca="false">ROUND(ROUND(F591*100,0)/10,0)/100</f>
        <v>391.49</v>
      </c>
      <c r="H591" s="17" t="n">
        <f aca="false">F591+G591</f>
        <v>4306.36</v>
      </c>
      <c r="I591" s="26" t="n">
        <f aca="false">DATE(YEAR(B591),MONTH(B591),1)</f>
        <v>46235</v>
      </c>
      <c r="J591" s="22" t="str">
        <f aca="false">IF(COUNTIFS('Bill lines'!$A$2:$A$2201,A591,'Bill lines'!$J$2:$J$2201,"No")=0,"Yes","No")</f>
        <v>Yes</v>
      </c>
    </row>
    <row r="592" customFormat="false" ht="15" hidden="false" customHeight="false" outlineLevel="0" collapsed="false">
      <c r="A592" s="22" t="s">
        <v>1536</v>
      </c>
      <c r="B592" s="23" t="n">
        <v>46238</v>
      </c>
      <c r="C592" s="22" t="s">
        <v>939</v>
      </c>
      <c r="D592" s="21" t="n">
        <v>1047</v>
      </c>
      <c r="E592" s="12" t="n">
        <f aca="false">COUNTIFS('Bill lines'!$A$2:$A$2201,A592)</f>
        <v>3</v>
      </c>
      <c r="F592" s="17" t="n">
        <f aca="false">SUMIFS('Bill lines'!$I$2:$I$2201,'Bill lines'!$A$2:$A$2201,A592)</f>
        <v>4336.03</v>
      </c>
      <c r="G592" s="17" t="n">
        <f aca="false">ROUND(ROUND(F592*100,0)/10,0)/100</f>
        <v>433.6</v>
      </c>
      <c r="H592" s="17" t="n">
        <f aca="false">F592+G592</f>
        <v>4769.63</v>
      </c>
      <c r="I592" s="26" t="n">
        <f aca="false">DATE(YEAR(B592),MONTH(B592),1)</f>
        <v>46235</v>
      </c>
      <c r="J592" s="22" t="str">
        <f aca="false">IF(COUNTIFS('Bill lines'!$A$2:$A$2201,A592,'Bill lines'!$J$2:$J$2201,"No")=0,"Yes","No")</f>
        <v>Yes</v>
      </c>
    </row>
    <row r="593" customFormat="false" ht="15" hidden="false" customHeight="false" outlineLevel="0" collapsed="false">
      <c r="A593" s="22" t="s">
        <v>1537</v>
      </c>
      <c r="B593" s="23" t="n">
        <v>46238</v>
      </c>
      <c r="C593" s="22" t="s">
        <v>949</v>
      </c>
      <c r="D593" s="21" t="n">
        <v>1047</v>
      </c>
      <c r="E593" s="12" t="n">
        <f aca="false">COUNTIFS('Bill lines'!$A$2:$A$2201,A593)</f>
        <v>3</v>
      </c>
      <c r="F593" s="17" t="n">
        <f aca="false">SUMIFS('Bill lines'!$I$2:$I$2201,'Bill lines'!$A$2:$A$2201,A593)</f>
        <v>4411.31</v>
      </c>
      <c r="G593" s="17" t="n">
        <f aca="false">ROUND(ROUND(F593*100,0)/10,0)/100</f>
        <v>441.13</v>
      </c>
      <c r="H593" s="17" t="n">
        <f aca="false">F593+G593</f>
        <v>4852.44</v>
      </c>
      <c r="I593" s="26" t="n">
        <f aca="false">DATE(YEAR(B593),MONTH(B593),1)</f>
        <v>46235</v>
      </c>
      <c r="J593" s="22" t="str">
        <f aca="false">IF(COUNTIFS('Bill lines'!$A$2:$A$2201,A593,'Bill lines'!$J$2:$J$2201,"No")=0,"Yes","No")</f>
        <v>Yes</v>
      </c>
    </row>
    <row r="594" customFormat="false" ht="15" hidden="false" customHeight="false" outlineLevel="0" collapsed="false">
      <c r="A594" s="22" t="s">
        <v>1538</v>
      </c>
      <c r="B594" s="23" t="n">
        <v>46238</v>
      </c>
      <c r="C594" s="22" t="s">
        <v>1021</v>
      </c>
      <c r="D594" s="21" t="n">
        <v>1057</v>
      </c>
      <c r="E594" s="12" t="n">
        <f aca="false">COUNTIFS('Bill lines'!$A$2:$A$2201,A594)</f>
        <v>2</v>
      </c>
      <c r="F594" s="17" t="n">
        <f aca="false">SUMIFS('Bill lines'!$I$2:$I$2201,'Bill lines'!$A$2:$A$2201,A594)</f>
        <v>3044.51</v>
      </c>
      <c r="G594" s="17" t="n">
        <f aca="false">ROUND(ROUND(F594*100,0)/10,0)/100</f>
        <v>304.45</v>
      </c>
      <c r="H594" s="17" t="n">
        <f aca="false">F594+G594</f>
        <v>3348.96</v>
      </c>
      <c r="I594" s="26" t="n">
        <f aca="false">DATE(YEAR(B594),MONTH(B594),1)</f>
        <v>46235</v>
      </c>
      <c r="J594" s="22" t="str">
        <f aca="false">IF(COUNTIFS('Bill lines'!$A$2:$A$2201,A594,'Bill lines'!$J$2:$J$2201,"No")=0,"Yes","No")</f>
        <v>Yes</v>
      </c>
    </row>
    <row r="595" customFormat="false" ht="15" hidden="false" customHeight="false" outlineLevel="0" collapsed="false">
      <c r="A595" s="22" t="s">
        <v>1539</v>
      </c>
      <c r="B595" s="23" t="n">
        <v>46238</v>
      </c>
      <c r="C595" s="22" t="s">
        <v>944</v>
      </c>
      <c r="D595" s="21" t="n">
        <v>1065</v>
      </c>
      <c r="E595" s="12" t="n">
        <f aca="false">COUNTIFS('Bill lines'!$A$2:$A$2201,A595)</f>
        <v>3</v>
      </c>
      <c r="F595" s="17" t="n">
        <f aca="false">SUMIFS('Bill lines'!$I$2:$I$2201,'Bill lines'!$A$2:$A$2201,A595)</f>
        <v>3923.95</v>
      </c>
      <c r="G595" s="17" t="n">
        <f aca="false">ROUND(ROUND(F595*100,0)/10,0)/100</f>
        <v>392.4</v>
      </c>
      <c r="H595" s="17" t="n">
        <f aca="false">F595+G595</f>
        <v>4316.35</v>
      </c>
      <c r="I595" s="26" t="n">
        <f aca="false">DATE(YEAR(B595),MONTH(B595),1)</f>
        <v>46235</v>
      </c>
      <c r="J595" s="22" t="str">
        <f aca="false">IF(COUNTIFS('Bill lines'!$A$2:$A$2201,A595,'Bill lines'!$J$2:$J$2201,"No")=0,"Yes","No")</f>
        <v>Yes</v>
      </c>
    </row>
    <row r="596" customFormat="false" ht="15" hidden="false" customHeight="false" outlineLevel="0" collapsed="false">
      <c r="A596" s="22" t="s">
        <v>1540</v>
      </c>
      <c r="B596" s="23" t="n">
        <v>46238</v>
      </c>
      <c r="C596" s="22" t="s">
        <v>959</v>
      </c>
      <c r="D596" s="21" t="n">
        <v>1078</v>
      </c>
      <c r="E596" s="12" t="n">
        <f aca="false">COUNTIFS('Bill lines'!$A$2:$A$2201,A596)</f>
        <v>4</v>
      </c>
      <c r="F596" s="17" t="n">
        <f aca="false">SUMIFS('Bill lines'!$I$2:$I$2201,'Bill lines'!$A$2:$A$2201,A596)</f>
        <v>5024.1</v>
      </c>
      <c r="G596" s="17" t="n">
        <f aca="false">ROUND(ROUND(F596*100,0)/10,0)/100</f>
        <v>502.41</v>
      </c>
      <c r="H596" s="17" t="n">
        <f aca="false">F596+G596</f>
        <v>5526.51</v>
      </c>
      <c r="I596" s="26" t="n">
        <f aca="false">DATE(YEAR(B596),MONTH(B596),1)</f>
        <v>46235</v>
      </c>
      <c r="J596" s="22" t="str">
        <f aca="false">IF(COUNTIFS('Bill lines'!$A$2:$A$2201,A596,'Bill lines'!$J$2:$J$2201,"No")=0,"Yes","No")</f>
        <v>No</v>
      </c>
    </row>
    <row r="597" customFormat="false" ht="15" hidden="false" customHeight="false" outlineLevel="0" collapsed="false">
      <c r="A597" s="22" t="s">
        <v>1541</v>
      </c>
      <c r="B597" s="23" t="n">
        <v>46238</v>
      </c>
      <c r="C597" s="22" t="s">
        <v>939</v>
      </c>
      <c r="D597" s="21" t="n">
        <v>1079</v>
      </c>
      <c r="E597" s="12" t="n">
        <f aca="false">COUNTIFS('Bill lines'!$A$2:$A$2201,A597)</f>
        <v>2</v>
      </c>
      <c r="F597" s="17" t="n">
        <f aca="false">SUMIFS('Bill lines'!$I$2:$I$2201,'Bill lines'!$A$2:$A$2201,A597)</f>
        <v>3639.44</v>
      </c>
      <c r="G597" s="17" t="n">
        <f aca="false">ROUND(ROUND(F597*100,0)/10,0)/100</f>
        <v>363.94</v>
      </c>
      <c r="H597" s="17" t="n">
        <f aca="false">F597+G597</f>
        <v>4003.38</v>
      </c>
      <c r="I597" s="26" t="n">
        <f aca="false">DATE(YEAR(B597),MONTH(B597),1)</f>
        <v>46235</v>
      </c>
      <c r="J597" s="22" t="str">
        <f aca="false">IF(COUNTIFS('Bill lines'!$A$2:$A$2201,A597,'Bill lines'!$J$2:$J$2201,"No")=0,"Yes","No")</f>
        <v>No</v>
      </c>
    </row>
    <row r="598" customFormat="false" ht="15" hidden="false" customHeight="false" outlineLevel="0" collapsed="false">
      <c r="A598" s="22" t="s">
        <v>1542</v>
      </c>
      <c r="B598" s="23" t="n">
        <v>46238</v>
      </c>
      <c r="C598" s="22" t="s">
        <v>959</v>
      </c>
      <c r="D598" s="21" t="n">
        <v>1083</v>
      </c>
      <c r="E598" s="12" t="n">
        <f aca="false">COUNTIFS('Bill lines'!$A$2:$A$2201,A598)</f>
        <v>3</v>
      </c>
      <c r="F598" s="17" t="n">
        <f aca="false">SUMIFS('Bill lines'!$I$2:$I$2201,'Bill lines'!$A$2:$A$2201,A598)</f>
        <v>5010.19</v>
      </c>
      <c r="G598" s="17" t="n">
        <f aca="false">ROUND(ROUND(F598*100,0)/10,0)/100</f>
        <v>501.02</v>
      </c>
      <c r="H598" s="17" t="n">
        <f aca="false">F598+G598</f>
        <v>5511.21</v>
      </c>
      <c r="I598" s="26" t="n">
        <f aca="false">DATE(YEAR(B598),MONTH(B598),1)</f>
        <v>46235</v>
      </c>
      <c r="J598" s="22" t="str">
        <f aca="false">IF(COUNTIFS('Bill lines'!$A$2:$A$2201,A598,'Bill lines'!$J$2:$J$2201,"No")=0,"Yes","No")</f>
        <v>Yes</v>
      </c>
    </row>
    <row r="599" customFormat="false" ht="15" hidden="false" customHeight="false" outlineLevel="0" collapsed="false">
      <c r="A599" s="22" t="s">
        <v>1543</v>
      </c>
      <c r="B599" s="23" t="n">
        <v>46240</v>
      </c>
      <c r="C599" s="22" t="s">
        <v>939</v>
      </c>
      <c r="D599" s="21" t="n">
        <v>1049</v>
      </c>
      <c r="E599" s="12" t="n">
        <f aca="false">COUNTIFS('Bill lines'!$A$2:$A$2201,A599)</f>
        <v>2</v>
      </c>
      <c r="F599" s="17" t="n">
        <f aca="false">SUMIFS('Bill lines'!$I$2:$I$2201,'Bill lines'!$A$2:$A$2201,A599)</f>
        <v>3354.7</v>
      </c>
      <c r="G599" s="17" t="n">
        <f aca="false">ROUND(ROUND(F599*100,0)/10,0)/100</f>
        <v>335.47</v>
      </c>
      <c r="H599" s="17" t="n">
        <f aca="false">F599+G599</f>
        <v>3690.17</v>
      </c>
      <c r="I599" s="26" t="n">
        <f aca="false">DATE(YEAR(B599),MONTH(B599),1)</f>
        <v>46235</v>
      </c>
      <c r="J599" s="22" t="str">
        <f aca="false">IF(COUNTIFS('Bill lines'!$A$2:$A$2201,A599,'Bill lines'!$J$2:$J$2201,"No")=0,"Yes","No")</f>
        <v>Yes</v>
      </c>
    </row>
    <row r="600" customFormat="false" ht="15" hidden="false" customHeight="false" outlineLevel="0" collapsed="false">
      <c r="A600" s="22" t="s">
        <v>1544</v>
      </c>
      <c r="B600" s="23" t="n">
        <v>46241</v>
      </c>
      <c r="C600" s="22" t="s">
        <v>1021</v>
      </c>
      <c r="D600" s="21" t="n">
        <v>1046</v>
      </c>
      <c r="E600" s="12" t="n">
        <f aca="false">COUNTIFS('Bill lines'!$A$2:$A$2201,A600)</f>
        <v>2</v>
      </c>
      <c r="F600" s="17" t="n">
        <f aca="false">SUMIFS('Bill lines'!$I$2:$I$2201,'Bill lines'!$A$2:$A$2201,A600)</f>
        <v>3449.82</v>
      </c>
      <c r="G600" s="17" t="n">
        <f aca="false">ROUND(ROUND(F600*100,0)/10,0)/100</f>
        <v>344.98</v>
      </c>
      <c r="H600" s="17" t="n">
        <f aca="false">F600+G600</f>
        <v>3794.8</v>
      </c>
      <c r="I600" s="26" t="n">
        <f aca="false">DATE(YEAR(B600),MONTH(B600),1)</f>
        <v>46235</v>
      </c>
      <c r="J600" s="22" t="str">
        <f aca="false">IF(COUNTIFS('Bill lines'!$A$2:$A$2201,A600,'Bill lines'!$J$2:$J$2201,"No")=0,"Yes","No")</f>
        <v>Yes</v>
      </c>
    </row>
    <row r="601" customFormat="false" ht="15" hidden="false" customHeight="false" outlineLevel="0" collapsed="false">
      <c r="A601" s="22" t="s">
        <v>1545</v>
      </c>
      <c r="B601" s="23" t="n">
        <v>46241</v>
      </c>
      <c r="C601" s="22" t="s">
        <v>931</v>
      </c>
      <c r="D601" s="21" t="n">
        <v>1046</v>
      </c>
      <c r="E601" s="12" t="n">
        <f aca="false">COUNTIFS('Bill lines'!$A$2:$A$2201,A601)</f>
        <v>3</v>
      </c>
      <c r="F601" s="17" t="n">
        <f aca="false">SUMIFS('Bill lines'!$I$2:$I$2201,'Bill lines'!$A$2:$A$2201,A601)</f>
        <v>4951.05</v>
      </c>
      <c r="G601" s="17" t="n">
        <f aca="false">ROUND(ROUND(F601*100,0)/10,0)/100</f>
        <v>495.11</v>
      </c>
      <c r="H601" s="17" t="n">
        <f aca="false">F601+G601</f>
        <v>5446.16</v>
      </c>
      <c r="I601" s="26" t="n">
        <f aca="false">DATE(YEAR(B601),MONTH(B601),1)</f>
        <v>46235</v>
      </c>
      <c r="J601" s="22" t="str">
        <f aca="false">IF(COUNTIFS('Bill lines'!$A$2:$A$2201,A601,'Bill lines'!$J$2:$J$2201,"No")=0,"Yes","No")</f>
        <v>Yes</v>
      </c>
    </row>
    <row r="602" customFormat="false" ht="15" hidden="false" customHeight="false" outlineLevel="0" collapsed="false">
      <c r="A602" s="22" t="s">
        <v>1546</v>
      </c>
      <c r="B602" s="23" t="n">
        <v>46241</v>
      </c>
      <c r="C602" s="22" t="s">
        <v>944</v>
      </c>
      <c r="D602" s="21" t="n">
        <v>1065</v>
      </c>
      <c r="E602" s="12" t="n">
        <f aca="false">COUNTIFS('Bill lines'!$A$2:$A$2201,A602)</f>
        <v>4</v>
      </c>
      <c r="F602" s="17" t="n">
        <f aca="false">SUMIFS('Bill lines'!$I$2:$I$2201,'Bill lines'!$A$2:$A$2201,A602)</f>
        <v>8087.11</v>
      </c>
      <c r="G602" s="17" t="n">
        <f aca="false">ROUND(ROUND(F602*100,0)/10,0)/100</f>
        <v>808.71</v>
      </c>
      <c r="H602" s="17" t="n">
        <f aca="false">F602+G602</f>
        <v>8895.82</v>
      </c>
      <c r="I602" s="26" t="n">
        <f aca="false">DATE(YEAR(B602),MONTH(B602),1)</f>
        <v>46235</v>
      </c>
      <c r="J602" s="22" t="str">
        <f aca="false">IF(COUNTIFS('Bill lines'!$A$2:$A$2201,A602,'Bill lines'!$J$2:$J$2201,"No")=0,"Yes","No")</f>
        <v>No</v>
      </c>
    </row>
    <row r="603" customFormat="false" ht="15" hidden="false" customHeight="false" outlineLevel="0" collapsed="false">
      <c r="A603" s="22" t="s">
        <v>1547</v>
      </c>
      <c r="B603" s="23" t="n">
        <v>46241</v>
      </c>
      <c r="C603" s="22" t="s">
        <v>937</v>
      </c>
      <c r="D603" s="21" t="n">
        <v>1078</v>
      </c>
      <c r="E603" s="12" t="n">
        <f aca="false">COUNTIFS('Bill lines'!$A$2:$A$2201,A603)</f>
        <v>3</v>
      </c>
      <c r="F603" s="17" t="n">
        <f aca="false">SUMIFS('Bill lines'!$I$2:$I$2201,'Bill lines'!$A$2:$A$2201,A603)</f>
        <v>3199.59</v>
      </c>
      <c r="G603" s="17" t="n">
        <f aca="false">ROUND(ROUND(F603*100,0)/10,0)/100</f>
        <v>319.96</v>
      </c>
      <c r="H603" s="17" t="n">
        <f aca="false">F603+G603</f>
        <v>3519.55</v>
      </c>
      <c r="I603" s="26" t="n">
        <f aca="false">DATE(YEAR(B603),MONTH(B603),1)</f>
        <v>46235</v>
      </c>
      <c r="J603" s="22" t="str">
        <f aca="false">IF(COUNTIFS('Bill lines'!$A$2:$A$2201,A603,'Bill lines'!$J$2:$J$2201,"No")=0,"Yes","No")</f>
        <v>Yes</v>
      </c>
    </row>
    <row r="604" customFormat="false" ht="15" hidden="false" customHeight="false" outlineLevel="0" collapsed="false">
      <c r="A604" s="22" t="s">
        <v>1548</v>
      </c>
      <c r="B604" s="23" t="n">
        <v>46242</v>
      </c>
      <c r="C604" s="22" t="s">
        <v>964</v>
      </c>
      <c r="D604" s="21" t="n">
        <v>1065</v>
      </c>
      <c r="E604" s="12" t="n">
        <f aca="false">COUNTIFS('Bill lines'!$A$2:$A$2201,A604)</f>
        <v>5</v>
      </c>
      <c r="F604" s="17" t="n">
        <f aca="false">SUMIFS('Bill lines'!$I$2:$I$2201,'Bill lines'!$A$2:$A$2201,A604)</f>
        <v>7647.5</v>
      </c>
      <c r="G604" s="17" t="n">
        <f aca="false">ROUND(ROUND(F604*100,0)/10,0)/100</f>
        <v>764.75</v>
      </c>
      <c r="H604" s="17" t="n">
        <f aca="false">F604+G604</f>
        <v>8412.25</v>
      </c>
      <c r="I604" s="26" t="n">
        <f aca="false">DATE(YEAR(B604),MONTH(B604),1)</f>
        <v>46235</v>
      </c>
      <c r="J604" s="22" t="str">
        <f aca="false">IF(COUNTIFS('Bill lines'!$A$2:$A$2201,A604,'Bill lines'!$J$2:$J$2201,"No")=0,"Yes","No")</f>
        <v>Yes</v>
      </c>
    </row>
    <row r="605" customFormat="false" ht="15" hidden="false" customHeight="false" outlineLevel="0" collapsed="false">
      <c r="A605" s="22" t="s">
        <v>1549</v>
      </c>
      <c r="B605" s="23" t="n">
        <v>46242</v>
      </c>
      <c r="C605" s="22" t="s">
        <v>949</v>
      </c>
      <c r="D605" s="21" t="n">
        <v>1072</v>
      </c>
      <c r="E605" s="12" t="n">
        <f aca="false">COUNTIFS('Bill lines'!$A$2:$A$2201,A605)</f>
        <v>5</v>
      </c>
      <c r="F605" s="17" t="n">
        <f aca="false">SUMIFS('Bill lines'!$I$2:$I$2201,'Bill lines'!$A$2:$A$2201,A605)</f>
        <v>6987.71</v>
      </c>
      <c r="G605" s="17" t="n">
        <f aca="false">ROUND(ROUND(F605*100,0)/10,0)/100</f>
        <v>698.77</v>
      </c>
      <c r="H605" s="17" t="n">
        <f aca="false">F605+G605</f>
        <v>7686.48</v>
      </c>
      <c r="I605" s="26" t="n">
        <f aca="false">DATE(YEAR(B605),MONTH(B605),1)</f>
        <v>46235</v>
      </c>
      <c r="J605" s="22" t="str">
        <f aca="false">IF(COUNTIFS('Bill lines'!$A$2:$A$2201,A605,'Bill lines'!$J$2:$J$2201,"No")=0,"Yes","No")</f>
        <v>Yes</v>
      </c>
    </row>
    <row r="606" customFormat="false" ht="15" hidden="false" customHeight="false" outlineLevel="0" collapsed="false">
      <c r="A606" s="22" t="s">
        <v>1550</v>
      </c>
      <c r="B606" s="23" t="n">
        <v>46242</v>
      </c>
      <c r="C606" s="22" t="s">
        <v>929</v>
      </c>
      <c r="D606" s="21" t="n">
        <v>1075</v>
      </c>
      <c r="E606" s="12" t="n">
        <f aca="false">COUNTIFS('Bill lines'!$A$2:$A$2201,A606)</f>
        <v>3</v>
      </c>
      <c r="F606" s="17" t="n">
        <f aca="false">SUMIFS('Bill lines'!$I$2:$I$2201,'Bill lines'!$A$2:$A$2201,A606)</f>
        <v>6861.17</v>
      </c>
      <c r="G606" s="17" t="n">
        <f aca="false">ROUND(ROUND(F606*100,0)/10,0)/100</f>
        <v>686.12</v>
      </c>
      <c r="H606" s="17" t="n">
        <f aca="false">F606+G606</f>
        <v>7547.29</v>
      </c>
      <c r="I606" s="26" t="n">
        <f aca="false">DATE(YEAR(B606),MONTH(B606),1)</f>
        <v>46235</v>
      </c>
      <c r="J606" s="22" t="str">
        <f aca="false">IF(COUNTIFS('Bill lines'!$A$2:$A$2201,A606,'Bill lines'!$J$2:$J$2201,"No")=0,"Yes","No")</f>
        <v>Yes</v>
      </c>
    </row>
    <row r="607" customFormat="false" ht="15" hidden="false" customHeight="false" outlineLevel="0" collapsed="false">
      <c r="A607" s="22" t="s">
        <v>1551</v>
      </c>
      <c r="B607" s="23" t="n">
        <v>46244</v>
      </c>
      <c r="C607" s="22" t="s">
        <v>949</v>
      </c>
      <c r="D607" s="21" t="n">
        <v>1019</v>
      </c>
      <c r="E607" s="12" t="n">
        <f aca="false">COUNTIFS('Bill lines'!$A$2:$A$2201,A607)</f>
        <v>4</v>
      </c>
      <c r="F607" s="17" t="n">
        <f aca="false">SUMIFS('Bill lines'!$I$2:$I$2201,'Bill lines'!$A$2:$A$2201,A607)</f>
        <v>4211.94</v>
      </c>
      <c r="G607" s="17" t="n">
        <f aca="false">ROUND(ROUND(F607*100,0)/10,0)/100</f>
        <v>421.19</v>
      </c>
      <c r="H607" s="17" t="n">
        <f aca="false">F607+G607</f>
        <v>4633.13</v>
      </c>
      <c r="I607" s="26" t="n">
        <f aca="false">DATE(YEAR(B607),MONTH(B607),1)</f>
        <v>46235</v>
      </c>
      <c r="J607" s="22" t="str">
        <f aca="false">IF(COUNTIFS('Bill lines'!$A$2:$A$2201,A607,'Bill lines'!$J$2:$J$2201,"No")=0,"Yes","No")</f>
        <v>Yes</v>
      </c>
    </row>
    <row r="608" customFormat="false" ht="15" hidden="false" customHeight="false" outlineLevel="0" collapsed="false">
      <c r="A608" s="22" t="s">
        <v>1552</v>
      </c>
      <c r="B608" s="23" t="n">
        <v>46244</v>
      </c>
      <c r="C608" s="22" t="s">
        <v>964</v>
      </c>
      <c r="D608" s="21" t="n">
        <v>1049</v>
      </c>
      <c r="E608" s="12" t="n">
        <f aca="false">COUNTIFS('Bill lines'!$A$2:$A$2201,A608)</f>
        <v>1</v>
      </c>
      <c r="F608" s="17" t="n">
        <f aca="false">SUMIFS('Bill lines'!$I$2:$I$2201,'Bill lines'!$A$2:$A$2201,A608)</f>
        <v>1649.56</v>
      </c>
      <c r="G608" s="17" t="n">
        <f aca="false">ROUND(ROUND(F608*100,0)/10,0)/100</f>
        <v>164.96</v>
      </c>
      <c r="H608" s="17" t="n">
        <f aca="false">F608+G608</f>
        <v>1814.52</v>
      </c>
      <c r="I608" s="26" t="n">
        <f aca="false">DATE(YEAR(B608),MONTH(B608),1)</f>
        <v>46235</v>
      </c>
      <c r="J608" s="22" t="str">
        <f aca="false">IF(COUNTIFS('Bill lines'!$A$2:$A$2201,A608,'Bill lines'!$J$2:$J$2201,"No")=0,"Yes","No")</f>
        <v>Yes</v>
      </c>
    </row>
    <row r="609" customFormat="false" ht="15" hidden="false" customHeight="false" outlineLevel="0" collapsed="false">
      <c r="A609" s="22" t="s">
        <v>1553</v>
      </c>
      <c r="B609" s="23" t="n">
        <v>46244</v>
      </c>
      <c r="C609" s="22" t="s">
        <v>939</v>
      </c>
      <c r="D609" s="21" t="n">
        <v>1071</v>
      </c>
      <c r="E609" s="12" t="n">
        <f aca="false">COUNTIFS('Bill lines'!$A$2:$A$2201,A609)</f>
        <v>4</v>
      </c>
      <c r="F609" s="17" t="n">
        <f aca="false">SUMIFS('Bill lines'!$I$2:$I$2201,'Bill lines'!$A$2:$A$2201,A609)</f>
        <v>6008.56</v>
      </c>
      <c r="G609" s="17" t="n">
        <f aca="false">ROUND(ROUND(F609*100,0)/10,0)/100</f>
        <v>600.86</v>
      </c>
      <c r="H609" s="17" t="n">
        <f aca="false">F609+G609</f>
        <v>6609.42</v>
      </c>
      <c r="I609" s="26" t="n">
        <f aca="false">DATE(YEAR(B609),MONTH(B609),1)</f>
        <v>46235</v>
      </c>
      <c r="J609" s="22" t="str">
        <f aca="false">IF(COUNTIFS('Bill lines'!$A$2:$A$2201,A609,'Bill lines'!$J$2:$J$2201,"No")=0,"Yes","No")</f>
        <v>Yes</v>
      </c>
    </row>
    <row r="610" customFormat="false" ht="15" hidden="false" customHeight="false" outlineLevel="0" collapsed="false">
      <c r="A610" s="22" t="s">
        <v>1554</v>
      </c>
      <c r="B610" s="23" t="n">
        <v>46244</v>
      </c>
      <c r="C610" s="22" t="s">
        <v>959</v>
      </c>
      <c r="D610" s="21" t="n">
        <v>1080</v>
      </c>
      <c r="E610" s="12" t="n">
        <f aca="false">COUNTIFS('Bill lines'!$A$2:$A$2201,A610)</f>
        <v>3</v>
      </c>
      <c r="F610" s="17" t="n">
        <f aca="false">SUMIFS('Bill lines'!$I$2:$I$2201,'Bill lines'!$A$2:$A$2201,A610)</f>
        <v>6107.58</v>
      </c>
      <c r="G610" s="17" t="n">
        <f aca="false">ROUND(ROUND(F610*100,0)/10,0)/100</f>
        <v>610.76</v>
      </c>
      <c r="H610" s="17" t="n">
        <f aca="false">F610+G610</f>
        <v>6718.34</v>
      </c>
      <c r="I610" s="26" t="n">
        <f aca="false">DATE(YEAR(B610),MONTH(B610),1)</f>
        <v>46235</v>
      </c>
      <c r="J610" s="22" t="str">
        <f aca="false">IF(COUNTIFS('Bill lines'!$A$2:$A$2201,A610,'Bill lines'!$J$2:$J$2201,"No")=0,"Yes","No")</f>
        <v>Yes</v>
      </c>
    </row>
    <row r="611" customFormat="false" ht="15" hidden="false" customHeight="false" outlineLevel="0" collapsed="false">
      <c r="A611" s="22" t="s">
        <v>1555</v>
      </c>
      <c r="B611" s="23" t="n">
        <v>46245</v>
      </c>
      <c r="C611" s="22" t="s">
        <v>959</v>
      </c>
      <c r="D611" s="21" t="n">
        <v>1047</v>
      </c>
      <c r="E611" s="12" t="n">
        <f aca="false">COUNTIFS('Bill lines'!$A$2:$A$2201,A611)</f>
        <v>2</v>
      </c>
      <c r="F611" s="17" t="n">
        <f aca="false">SUMIFS('Bill lines'!$I$2:$I$2201,'Bill lines'!$A$2:$A$2201,A611)</f>
        <v>2233.56</v>
      </c>
      <c r="G611" s="17" t="n">
        <f aca="false">ROUND(ROUND(F611*100,0)/10,0)/100</f>
        <v>223.36</v>
      </c>
      <c r="H611" s="17" t="n">
        <f aca="false">F611+G611</f>
        <v>2456.92</v>
      </c>
      <c r="I611" s="26" t="n">
        <f aca="false">DATE(YEAR(B611),MONTH(B611),1)</f>
        <v>46235</v>
      </c>
      <c r="J611" s="22" t="str">
        <f aca="false">IF(COUNTIFS('Bill lines'!$A$2:$A$2201,A611,'Bill lines'!$J$2:$J$2201,"No")=0,"Yes","No")</f>
        <v>Yes</v>
      </c>
    </row>
    <row r="612" customFormat="false" ht="15" hidden="false" customHeight="false" outlineLevel="0" collapsed="false">
      <c r="A612" s="22" t="s">
        <v>1556</v>
      </c>
      <c r="B612" s="23" t="n">
        <v>46245</v>
      </c>
      <c r="C612" s="22" t="s">
        <v>999</v>
      </c>
      <c r="D612" s="21" t="n">
        <v>1068</v>
      </c>
      <c r="E612" s="12" t="n">
        <f aca="false">COUNTIFS('Bill lines'!$A$2:$A$2201,A612)</f>
        <v>5</v>
      </c>
      <c r="F612" s="17" t="n">
        <f aca="false">SUMIFS('Bill lines'!$I$2:$I$2201,'Bill lines'!$A$2:$A$2201,A612)</f>
        <v>8584.4</v>
      </c>
      <c r="G612" s="17" t="n">
        <f aca="false">ROUND(ROUND(F612*100,0)/10,0)/100</f>
        <v>858.44</v>
      </c>
      <c r="H612" s="17" t="n">
        <f aca="false">F612+G612</f>
        <v>9442.84</v>
      </c>
      <c r="I612" s="26" t="n">
        <f aca="false">DATE(YEAR(B612),MONTH(B612),1)</f>
        <v>46235</v>
      </c>
      <c r="J612" s="22" t="str">
        <f aca="false">IF(COUNTIFS('Bill lines'!$A$2:$A$2201,A612,'Bill lines'!$J$2:$J$2201,"No")=0,"Yes","No")</f>
        <v>Yes</v>
      </c>
    </row>
    <row r="613" customFormat="false" ht="15" hidden="false" customHeight="false" outlineLevel="0" collapsed="false">
      <c r="A613" s="22" t="s">
        <v>1557</v>
      </c>
      <c r="B613" s="23" t="n">
        <v>46245</v>
      </c>
      <c r="C613" s="22" t="s">
        <v>964</v>
      </c>
      <c r="D613" s="21" t="n">
        <v>1071</v>
      </c>
      <c r="E613" s="12" t="n">
        <f aca="false">COUNTIFS('Bill lines'!$A$2:$A$2201,A613)</f>
        <v>2</v>
      </c>
      <c r="F613" s="17" t="n">
        <f aca="false">SUMIFS('Bill lines'!$I$2:$I$2201,'Bill lines'!$A$2:$A$2201,A613)</f>
        <v>2538.41</v>
      </c>
      <c r="G613" s="17" t="n">
        <f aca="false">ROUND(ROUND(F613*100,0)/10,0)/100</f>
        <v>253.84</v>
      </c>
      <c r="H613" s="17" t="n">
        <f aca="false">F613+G613</f>
        <v>2792.25</v>
      </c>
      <c r="I613" s="26" t="n">
        <f aca="false">DATE(YEAR(B613),MONTH(B613),1)</f>
        <v>46235</v>
      </c>
      <c r="J613" s="22" t="str">
        <f aca="false">IF(COUNTIFS('Bill lines'!$A$2:$A$2201,A613,'Bill lines'!$J$2:$J$2201,"No")=0,"Yes","No")</f>
        <v>Yes</v>
      </c>
    </row>
    <row r="614" customFormat="false" ht="15" hidden="false" customHeight="false" outlineLevel="0" collapsed="false">
      <c r="A614" s="22" t="s">
        <v>1558</v>
      </c>
      <c r="B614" s="23" t="n">
        <v>46245</v>
      </c>
      <c r="C614" s="22" t="s">
        <v>935</v>
      </c>
      <c r="D614" s="21" t="n">
        <v>1075</v>
      </c>
      <c r="E614" s="12" t="n">
        <f aca="false">COUNTIFS('Bill lines'!$A$2:$A$2201,A614)</f>
        <v>4</v>
      </c>
      <c r="F614" s="17" t="n">
        <f aca="false">SUMIFS('Bill lines'!$I$2:$I$2201,'Bill lines'!$A$2:$A$2201,A614)</f>
        <v>7462.27</v>
      </c>
      <c r="G614" s="17" t="n">
        <f aca="false">ROUND(ROUND(F614*100,0)/10,0)/100</f>
        <v>746.23</v>
      </c>
      <c r="H614" s="17" t="n">
        <f aca="false">F614+G614</f>
        <v>8208.5</v>
      </c>
      <c r="I614" s="26" t="n">
        <f aca="false">DATE(YEAR(B614),MONTH(B614),1)</f>
        <v>46235</v>
      </c>
      <c r="J614" s="22" t="str">
        <f aca="false">IF(COUNTIFS('Bill lines'!$A$2:$A$2201,A614,'Bill lines'!$J$2:$J$2201,"No")=0,"Yes","No")</f>
        <v>Yes</v>
      </c>
    </row>
    <row r="615" customFormat="false" ht="15" hidden="false" customHeight="false" outlineLevel="0" collapsed="false">
      <c r="A615" s="22" t="s">
        <v>1559</v>
      </c>
      <c r="B615" s="23" t="n">
        <v>46245</v>
      </c>
      <c r="C615" s="22" t="s">
        <v>944</v>
      </c>
      <c r="D615" s="21" t="n">
        <v>1080</v>
      </c>
      <c r="E615" s="12" t="n">
        <f aca="false">COUNTIFS('Bill lines'!$A$2:$A$2201,A615)</f>
        <v>2</v>
      </c>
      <c r="F615" s="17" t="n">
        <f aca="false">SUMIFS('Bill lines'!$I$2:$I$2201,'Bill lines'!$A$2:$A$2201,A615)</f>
        <v>3401.83</v>
      </c>
      <c r="G615" s="17" t="n">
        <f aca="false">ROUND(ROUND(F615*100,0)/10,0)/100</f>
        <v>340.18</v>
      </c>
      <c r="H615" s="17" t="n">
        <f aca="false">F615+G615</f>
        <v>3742.01</v>
      </c>
      <c r="I615" s="26" t="n">
        <f aca="false">DATE(YEAR(B615),MONTH(B615),1)</f>
        <v>46235</v>
      </c>
      <c r="J615" s="22" t="str">
        <f aca="false">IF(COUNTIFS('Bill lines'!$A$2:$A$2201,A615,'Bill lines'!$J$2:$J$2201,"No")=0,"Yes","No")</f>
        <v>Yes</v>
      </c>
    </row>
    <row r="616" customFormat="false" ht="15" hidden="false" customHeight="false" outlineLevel="0" collapsed="false">
      <c r="A616" s="22" t="s">
        <v>1560</v>
      </c>
      <c r="B616" s="23" t="n">
        <v>46246</v>
      </c>
      <c r="C616" s="22" t="s">
        <v>944</v>
      </c>
      <c r="D616" s="21" t="n">
        <v>1057</v>
      </c>
      <c r="E616" s="12" t="n">
        <f aca="false">COUNTIFS('Bill lines'!$A$2:$A$2201,A616)</f>
        <v>3</v>
      </c>
      <c r="F616" s="17" t="n">
        <f aca="false">SUMIFS('Bill lines'!$I$2:$I$2201,'Bill lines'!$A$2:$A$2201,A616)</f>
        <v>2865.25</v>
      </c>
      <c r="G616" s="17" t="n">
        <f aca="false">ROUND(ROUND(F616*100,0)/10,0)/100</f>
        <v>286.53</v>
      </c>
      <c r="H616" s="17" t="n">
        <f aca="false">F616+G616</f>
        <v>3151.78</v>
      </c>
      <c r="I616" s="26" t="n">
        <f aca="false">DATE(YEAR(B616),MONTH(B616),1)</f>
        <v>46235</v>
      </c>
      <c r="J616" s="22" t="str">
        <f aca="false">IF(COUNTIFS('Bill lines'!$A$2:$A$2201,A616,'Bill lines'!$J$2:$J$2201,"No")=0,"Yes","No")</f>
        <v>No</v>
      </c>
    </row>
    <row r="617" customFormat="false" ht="15" hidden="false" customHeight="false" outlineLevel="0" collapsed="false">
      <c r="A617" s="22" t="s">
        <v>1561</v>
      </c>
      <c r="B617" s="23" t="n">
        <v>46247</v>
      </c>
      <c r="C617" s="22" t="s">
        <v>939</v>
      </c>
      <c r="D617" s="21" t="n">
        <v>1046</v>
      </c>
      <c r="E617" s="12" t="n">
        <f aca="false">COUNTIFS('Bill lines'!$A$2:$A$2201,A617)</f>
        <v>4</v>
      </c>
      <c r="F617" s="17" t="n">
        <f aca="false">SUMIFS('Bill lines'!$I$2:$I$2201,'Bill lines'!$A$2:$A$2201,A617)</f>
        <v>6979.88</v>
      </c>
      <c r="G617" s="17" t="n">
        <f aca="false">ROUND(ROUND(F617*100,0)/10,0)/100</f>
        <v>697.99</v>
      </c>
      <c r="H617" s="17" t="n">
        <f aca="false">F617+G617</f>
        <v>7677.87</v>
      </c>
      <c r="I617" s="26" t="n">
        <f aca="false">DATE(YEAR(B617),MONTH(B617),1)</f>
        <v>46235</v>
      </c>
      <c r="J617" s="22" t="str">
        <f aca="false">IF(COUNTIFS('Bill lines'!$A$2:$A$2201,A617,'Bill lines'!$J$2:$J$2201,"No")=0,"Yes","No")</f>
        <v>Yes</v>
      </c>
    </row>
    <row r="618" customFormat="false" ht="15" hidden="false" customHeight="false" outlineLevel="0" collapsed="false">
      <c r="A618" s="22" t="s">
        <v>1562</v>
      </c>
      <c r="B618" s="23" t="n">
        <v>46247</v>
      </c>
      <c r="C618" s="22" t="s">
        <v>939</v>
      </c>
      <c r="D618" s="21" t="n">
        <v>1047</v>
      </c>
      <c r="E618" s="12" t="n">
        <f aca="false">COUNTIFS('Bill lines'!$A$2:$A$2201,A618)</f>
        <v>5</v>
      </c>
      <c r="F618" s="17" t="n">
        <f aca="false">SUMIFS('Bill lines'!$I$2:$I$2201,'Bill lines'!$A$2:$A$2201,A618)</f>
        <v>7667.8</v>
      </c>
      <c r="G618" s="17" t="n">
        <f aca="false">ROUND(ROUND(F618*100,0)/10,0)/100</f>
        <v>766.78</v>
      </c>
      <c r="H618" s="17" t="n">
        <f aca="false">F618+G618</f>
        <v>8434.58</v>
      </c>
      <c r="I618" s="26" t="n">
        <f aca="false">DATE(YEAR(B618),MONTH(B618),1)</f>
        <v>46235</v>
      </c>
      <c r="J618" s="22" t="str">
        <f aca="false">IF(COUNTIFS('Bill lines'!$A$2:$A$2201,A618,'Bill lines'!$J$2:$J$2201,"No")=0,"Yes","No")</f>
        <v>No</v>
      </c>
    </row>
    <row r="619" customFormat="false" ht="15" hidden="false" customHeight="false" outlineLevel="0" collapsed="false">
      <c r="A619" s="22" t="s">
        <v>1563</v>
      </c>
      <c r="B619" s="23" t="n">
        <v>46247</v>
      </c>
      <c r="C619" s="22" t="s">
        <v>999</v>
      </c>
      <c r="D619" s="21" t="n">
        <v>1068</v>
      </c>
      <c r="E619" s="12" t="n">
        <f aca="false">COUNTIFS('Bill lines'!$A$2:$A$2201,A619)</f>
        <v>5</v>
      </c>
      <c r="F619" s="17" t="n">
        <f aca="false">SUMIFS('Bill lines'!$I$2:$I$2201,'Bill lines'!$A$2:$A$2201,A619)</f>
        <v>9726.5</v>
      </c>
      <c r="G619" s="17" t="n">
        <f aca="false">ROUND(ROUND(F619*100,0)/10,0)/100</f>
        <v>972.65</v>
      </c>
      <c r="H619" s="17" t="n">
        <f aca="false">F619+G619</f>
        <v>10699.15</v>
      </c>
      <c r="I619" s="26" t="n">
        <f aca="false">DATE(YEAR(B619),MONTH(B619),1)</f>
        <v>46235</v>
      </c>
      <c r="J619" s="22" t="str">
        <f aca="false">IF(COUNTIFS('Bill lines'!$A$2:$A$2201,A619,'Bill lines'!$J$2:$J$2201,"No")=0,"Yes","No")</f>
        <v>Yes</v>
      </c>
    </row>
    <row r="620" customFormat="false" ht="15" hidden="false" customHeight="false" outlineLevel="0" collapsed="false">
      <c r="A620" s="22" t="s">
        <v>1564</v>
      </c>
      <c r="B620" s="23" t="n">
        <v>46247</v>
      </c>
      <c r="C620" s="22" t="s">
        <v>1021</v>
      </c>
      <c r="D620" s="21" t="n">
        <v>1080</v>
      </c>
      <c r="E620" s="12" t="n">
        <f aca="false">COUNTIFS('Bill lines'!$A$2:$A$2201,A620)</f>
        <v>5</v>
      </c>
      <c r="F620" s="17" t="n">
        <f aca="false">SUMIFS('Bill lines'!$I$2:$I$2201,'Bill lines'!$A$2:$A$2201,A620)</f>
        <v>7290.63</v>
      </c>
      <c r="G620" s="17" t="n">
        <f aca="false">ROUND(ROUND(F620*100,0)/10,0)/100</f>
        <v>729.06</v>
      </c>
      <c r="H620" s="17" t="n">
        <f aca="false">F620+G620</f>
        <v>8019.69</v>
      </c>
      <c r="I620" s="26" t="n">
        <f aca="false">DATE(YEAR(B620),MONTH(B620),1)</f>
        <v>46235</v>
      </c>
      <c r="J620" s="22" t="str">
        <f aca="false">IF(COUNTIFS('Bill lines'!$A$2:$A$2201,A620,'Bill lines'!$J$2:$J$2201,"No")=0,"Yes","No")</f>
        <v>Yes</v>
      </c>
    </row>
    <row r="621" customFormat="false" ht="15" hidden="false" customHeight="false" outlineLevel="0" collapsed="false">
      <c r="A621" s="22" t="s">
        <v>1565</v>
      </c>
      <c r="B621" s="23" t="n">
        <v>46248</v>
      </c>
      <c r="C621" s="22" t="s">
        <v>1092</v>
      </c>
      <c r="D621" s="21" t="n">
        <v>1057</v>
      </c>
      <c r="E621" s="12" t="n">
        <f aca="false">COUNTIFS('Bill lines'!$A$2:$A$2201,A621)</f>
        <v>3</v>
      </c>
      <c r="F621" s="17" t="n">
        <f aca="false">SUMIFS('Bill lines'!$I$2:$I$2201,'Bill lines'!$A$2:$A$2201,A621)</f>
        <v>29581.51</v>
      </c>
      <c r="G621" s="17" t="n">
        <f aca="false">ROUND(ROUND(F621*100,0)/10,0)/100</f>
        <v>2958.15</v>
      </c>
      <c r="H621" s="17" t="n">
        <f aca="false">F621+G621</f>
        <v>32539.66</v>
      </c>
      <c r="I621" s="26" t="n">
        <f aca="false">DATE(YEAR(B621),MONTH(B621),1)</f>
        <v>46235</v>
      </c>
      <c r="J621" s="22" t="str">
        <f aca="false">IF(COUNTIFS('Bill lines'!$A$2:$A$2201,A621,'Bill lines'!$J$2:$J$2201,"No")=0,"Yes","No")</f>
        <v>Yes</v>
      </c>
    </row>
    <row r="622" customFormat="false" ht="15" hidden="false" customHeight="false" outlineLevel="0" collapsed="false">
      <c r="A622" s="22" t="s">
        <v>1566</v>
      </c>
      <c r="B622" s="23" t="n">
        <v>46248</v>
      </c>
      <c r="C622" s="22" t="s">
        <v>959</v>
      </c>
      <c r="D622" s="21" t="n">
        <v>1063</v>
      </c>
      <c r="E622" s="12" t="n">
        <f aca="false">COUNTIFS('Bill lines'!$A$2:$A$2201,A622)</f>
        <v>5</v>
      </c>
      <c r="F622" s="17" t="n">
        <f aca="false">SUMIFS('Bill lines'!$I$2:$I$2201,'Bill lines'!$A$2:$A$2201,A622)</f>
        <v>8538.95</v>
      </c>
      <c r="G622" s="17" t="n">
        <f aca="false">ROUND(ROUND(F622*100,0)/10,0)/100</f>
        <v>853.9</v>
      </c>
      <c r="H622" s="17" t="n">
        <f aca="false">F622+G622</f>
        <v>9392.85</v>
      </c>
      <c r="I622" s="26" t="n">
        <f aca="false">DATE(YEAR(B622),MONTH(B622),1)</f>
        <v>46235</v>
      </c>
      <c r="J622" s="22" t="str">
        <f aca="false">IF(COUNTIFS('Bill lines'!$A$2:$A$2201,A622,'Bill lines'!$J$2:$J$2201,"No")=0,"Yes","No")</f>
        <v>Yes</v>
      </c>
    </row>
    <row r="623" customFormat="false" ht="15" hidden="false" customHeight="false" outlineLevel="0" collapsed="false">
      <c r="A623" s="22" t="s">
        <v>1567</v>
      </c>
      <c r="B623" s="23" t="n">
        <v>46249</v>
      </c>
      <c r="C623" s="22" t="s">
        <v>939</v>
      </c>
      <c r="D623" s="21" t="n">
        <v>1065</v>
      </c>
      <c r="E623" s="12" t="n">
        <f aca="false">COUNTIFS('Bill lines'!$A$2:$A$2201,A623)</f>
        <v>5</v>
      </c>
      <c r="F623" s="17" t="n">
        <f aca="false">SUMIFS('Bill lines'!$I$2:$I$2201,'Bill lines'!$A$2:$A$2201,A623)</f>
        <v>10496.26</v>
      </c>
      <c r="G623" s="17" t="n">
        <f aca="false">ROUND(ROUND(F623*100,0)/10,0)/100</f>
        <v>1049.63</v>
      </c>
      <c r="H623" s="17" t="n">
        <f aca="false">F623+G623</f>
        <v>11545.89</v>
      </c>
      <c r="I623" s="26" t="n">
        <f aca="false">DATE(YEAR(B623),MONTH(B623),1)</f>
        <v>46235</v>
      </c>
      <c r="J623" s="22" t="str">
        <f aca="false">IF(COUNTIFS('Bill lines'!$A$2:$A$2201,A623,'Bill lines'!$J$2:$J$2201,"No")=0,"Yes","No")</f>
        <v>Yes</v>
      </c>
    </row>
    <row r="624" customFormat="false" ht="15" hidden="false" customHeight="false" outlineLevel="0" collapsed="false">
      <c r="A624" s="22" t="s">
        <v>1568</v>
      </c>
      <c r="B624" s="23" t="n">
        <v>46250</v>
      </c>
      <c r="C624" s="22" t="s">
        <v>933</v>
      </c>
      <c r="D624" s="21" t="n">
        <v>1081</v>
      </c>
      <c r="E624" s="12" t="n">
        <f aca="false">COUNTIFS('Bill lines'!$A$2:$A$2201,A624)</f>
        <v>4</v>
      </c>
      <c r="F624" s="17" t="n">
        <f aca="false">SUMIFS('Bill lines'!$I$2:$I$2201,'Bill lines'!$A$2:$A$2201,A624)</f>
        <v>8232.48</v>
      </c>
      <c r="G624" s="17" t="n">
        <f aca="false">ROUND(ROUND(F624*100,0)/10,0)/100</f>
        <v>823.25</v>
      </c>
      <c r="H624" s="17" t="n">
        <f aca="false">F624+G624</f>
        <v>9055.73</v>
      </c>
      <c r="I624" s="26" t="n">
        <f aca="false">DATE(YEAR(B624),MONTH(B624),1)</f>
        <v>46235</v>
      </c>
      <c r="J624" s="22" t="str">
        <f aca="false">IF(COUNTIFS('Bill lines'!$A$2:$A$2201,A624,'Bill lines'!$J$2:$J$2201,"No")=0,"Yes","No")</f>
        <v>Yes</v>
      </c>
    </row>
    <row r="625" customFormat="false" ht="15" hidden="false" customHeight="false" outlineLevel="0" collapsed="false">
      <c r="A625" s="22" t="s">
        <v>1569</v>
      </c>
      <c r="B625" s="23" t="n">
        <v>46250</v>
      </c>
      <c r="C625" s="22" t="s">
        <v>1002</v>
      </c>
      <c r="D625" s="21" t="n">
        <v>1082</v>
      </c>
      <c r="E625" s="12" t="n">
        <f aca="false">COUNTIFS('Bill lines'!$A$2:$A$2201,A625)</f>
        <v>2</v>
      </c>
      <c r="F625" s="17" t="n">
        <f aca="false">SUMIFS('Bill lines'!$I$2:$I$2201,'Bill lines'!$A$2:$A$2201,A625)</f>
        <v>3014.41</v>
      </c>
      <c r="G625" s="17" t="n">
        <f aca="false">ROUND(ROUND(F625*100,0)/10,0)/100</f>
        <v>301.44</v>
      </c>
      <c r="H625" s="17" t="n">
        <f aca="false">F625+G625</f>
        <v>3315.85</v>
      </c>
      <c r="I625" s="26" t="n">
        <f aca="false">DATE(YEAR(B625),MONTH(B625),1)</f>
        <v>46235</v>
      </c>
      <c r="J625" s="22" t="str">
        <f aca="false">IF(COUNTIFS('Bill lines'!$A$2:$A$2201,A625,'Bill lines'!$J$2:$J$2201,"No")=0,"Yes","No")</f>
        <v>Yes</v>
      </c>
    </row>
    <row r="626" customFormat="false" ht="15" hidden="false" customHeight="false" outlineLevel="0" collapsed="false">
      <c r="A626" s="22" t="s">
        <v>1570</v>
      </c>
      <c r="B626" s="23" t="n">
        <v>46250</v>
      </c>
      <c r="C626" s="22" t="s">
        <v>939</v>
      </c>
      <c r="D626" s="21" t="n">
        <v>1082</v>
      </c>
      <c r="E626" s="12" t="n">
        <f aca="false">COUNTIFS('Bill lines'!$A$2:$A$2201,A626)</f>
        <v>3</v>
      </c>
      <c r="F626" s="17" t="n">
        <f aca="false">SUMIFS('Bill lines'!$I$2:$I$2201,'Bill lines'!$A$2:$A$2201,A626)</f>
        <v>2550.79</v>
      </c>
      <c r="G626" s="17" t="n">
        <f aca="false">ROUND(ROUND(F626*100,0)/10,0)/100</f>
        <v>255.08</v>
      </c>
      <c r="H626" s="17" t="n">
        <f aca="false">F626+G626</f>
        <v>2805.87</v>
      </c>
      <c r="I626" s="26" t="n">
        <f aca="false">DATE(YEAR(B626),MONTH(B626),1)</f>
        <v>46235</v>
      </c>
      <c r="J626" s="22" t="str">
        <f aca="false">IF(COUNTIFS('Bill lines'!$A$2:$A$2201,A626,'Bill lines'!$J$2:$J$2201,"No")=0,"Yes","No")</f>
        <v>No</v>
      </c>
    </row>
    <row r="627" customFormat="false" ht="15" hidden="false" customHeight="false" outlineLevel="0" collapsed="false">
      <c r="A627" s="22" t="s">
        <v>1571</v>
      </c>
      <c r="B627" s="23" t="n">
        <v>46251</v>
      </c>
      <c r="C627" s="22" t="s">
        <v>959</v>
      </c>
      <c r="D627" s="21" t="n">
        <v>1080</v>
      </c>
      <c r="E627" s="12" t="n">
        <f aca="false">COUNTIFS('Bill lines'!$A$2:$A$2201,A627)</f>
        <v>2</v>
      </c>
      <c r="F627" s="17" t="n">
        <f aca="false">SUMIFS('Bill lines'!$I$2:$I$2201,'Bill lines'!$A$2:$A$2201,A627)</f>
        <v>3818.25</v>
      </c>
      <c r="G627" s="17" t="n">
        <f aca="false">ROUND(ROUND(F627*100,0)/10,0)/100</f>
        <v>381.83</v>
      </c>
      <c r="H627" s="17" t="n">
        <f aca="false">F627+G627</f>
        <v>4200.08</v>
      </c>
      <c r="I627" s="26" t="n">
        <f aca="false">DATE(YEAR(B627),MONTH(B627),1)</f>
        <v>46235</v>
      </c>
      <c r="J627" s="22" t="str">
        <f aca="false">IF(COUNTIFS('Bill lines'!$A$2:$A$2201,A627,'Bill lines'!$J$2:$J$2201,"No")=0,"Yes","No")</f>
        <v>Yes</v>
      </c>
    </row>
    <row r="628" customFormat="false" ht="15" hidden="false" customHeight="false" outlineLevel="0" collapsed="false">
      <c r="A628" s="22" t="s">
        <v>1572</v>
      </c>
      <c r="B628" s="23" t="n">
        <v>46252</v>
      </c>
      <c r="C628" s="22" t="s">
        <v>957</v>
      </c>
      <c r="D628" s="21" t="n">
        <v>1078</v>
      </c>
      <c r="E628" s="12" t="n">
        <f aca="false">COUNTIFS('Bill lines'!$A$2:$A$2201,A628)</f>
        <v>4</v>
      </c>
      <c r="F628" s="17" t="n">
        <f aca="false">SUMIFS('Bill lines'!$I$2:$I$2201,'Bill lines'!$A$2:$A$2201,A628)</f>
        <v>6753.77</v>
      </c>
      <c r="G628" s="17" t="n">
        <f aca="false">ROUND(ROUND(F628*100,0)/10,0)/100</f>
        <v>675.38</v>
      </c>
      <c r="H628" s="17" t="n">
        <f aca="false">F628+G628</f>
        <v>7429.15</v>
      </c>
      <c r="I628" s="26" t="n">
        <f aca="false">DATE(YEAR(B628),MONTH(B628),1)</f>
        <v>46235</v>
      </c>
      <c r="J628" s="22" t="str">
        <f aca="false">IF(COUNTIFS('Bill lines'!$A$2:$A$2201,A628,'Bill lines'!$J$2:$J$2201,"No")=0,"Yes","No")</f>
        <v>Yes</v>
      </c>
    </row>
    <row r="629" customFormat="false" ht="15" hidden="false" customHeight="false" outlineLevel="0" collapsed="false">
      <c r="A629" s="22" t="s">
        <v>1573</v>
      </c>
      <c r="B629" s="23" t="n">
        <v>46253</v>
      </c>
      <c r="C629" s="22" t="s">
        <v>937</v>
      </c>
      <c r="D629" s="21" t="n">
        <v>1063</v>
      </c>
      <c r="E629" s="12" t="n">
        <f aca="false">COUNTIFS('Bill lines'!$A$2:$A$2201,A629)</f>
        <v>5</v>
      </c>
      <c r="F629" s="17" t="n">
        <f aca="false">SUMIFS('Bill lines'!$I$2:$I$2201,'Bill lines'!$A$2:$A$2201,A629)</f>
        <v>8370.24</v>
      </c>
      <c r="G629" s="17" t="n">
        <f aca="false">ROUND(ROUND(F629*100,0)/10,0)/100</f>
        <v>837.02</v>
      </c>
      <c r="H629" s="17" t="n">
        <f aca="false">F629+G629</f>
        <v>9207.26</v>
      </c>
      <c r="I629" s="26" t="n">
        <f aca="false">DATE(YEAR(B629),MONTH(B629),1)</f>
        <v>46235</v>
      </c>
      <c r="J629" s="22" t="str">
        <f aca="false">IF(COUNTIFS('Bill lines'!$A$2:$A$2201,A629,'Bill lines'!$J$2:$J$2201,"No")=0,"Yes","No")</f>
        <v>Yes</v>
      </c>
    </row>
    <row r="630" customFormat="false" ht="15" hidden="false" customHeight="false" outlineLevel="0" collapsed="false">
      <c r="A630" s="22" t="s">
        <v>1574</v>
      </c>
      <c r="B630" s="23" t="n">
        <v>46255</v>
      </c>
      <c r="C630" s="22" t="s">
        <v>959</v>
      </c>
      <c r="D630" s="21" t="n">
        <v>1075</v>
      </c>
      <c r="E630" s="12" t="n">
        <f aca="false">COUNTIFS('Bill lines'!$A$2:$A$2201,A630)</f>
        <v>2</v>
      </c>
      <c r="F630" s="17" t="n">
        <f aca="false">SUMIFS('Bill lines'!$I$2:$I$2201,'Bill lines'!$A$2:$A$2201,A630)</f>
        <v>3006.44</v>
      </c>
      <c r="G630" s="17" t="n">
        <f aca="false">ROUND(ROUND(F630*100,0)/10,0)/100</f>
        <v>300.64</v>
      </c>
      <c r="H630" s="17" t="n">
        <f aca="false">F630+G630</f>
        <v>3307.08</v>
      </c>
      <c r="I630" s="26" t="n">
        <f aca="false">DATE(YEAR(B630),MONTH(B630),1)</f>
        <v>46235</v>
      </c>
      <c r="J630" s="22" t="str">
        <f aca="false">IF(COUNTIFS('Bill lines'!$A$2:$A$2201,A630,'Bill lines'!$J$2:$J$2201,"No")=0,"Yes","No")</f>
        <v>Yes</v>
      </c>
    </row>
    <row r="631" customFormat="false" ht="15" hidden="false" customHeight="false" outlineLevel="0" collapsed="false">
      <c r="A631" s="22" t="s">
        <v>1575</v>
      </c>
      <c r="B631" s="23" t="n">
        <v>46257</v>
      </c>
      <c r="C631" s="22" t="s">
        <v>935</v>
      </c>
      <c r="D631" s="21" t="n">
        <v>1046</v>
      </c>
      <c r="E631" s="12" t="n">
        <f aca="false">COUNTIFS('Bill lines'!$A$2:$A$2201,A631)</f>
        <v>3</v>
      </c>
      <c r="F631" s="17" t="n">
        <f aca="false">SUMIFS('Bill lines'!$I$2:$I$2201,'Bill lines'!$A$2:$A$2201,A631)</f>
        <v>6274.54</v>
      </c>
      <c r="G631" s="17" t="n">
        <f aca="false">ROUND(ROUND(F631*100,0)/10,0)/100</f>
        <v>627.45</v>
      </c>
      <c r="H631" s="17" t="n">
        <f aca="false">F631+G631</f>
        <v>6901.99</v>
      </c>
      <c r="I631" s="26" t="n">
        <f aca="false">DATE(YEAR(B631),MONTH(B631),1)</f>
        <v>46235</v>
      </c>
      <c r="J631" s="22" t="str">
        <f aca="false">IF(COUNTIFS('Bill lines'!$A$2:$A$2201,A631,'Bill lines'!$J$2:$J$2201,"No")=0,"Yes","No")</f>
        <v>Yes</v>
      </c>
    </row>
    <row r="632" customFormat="false" ht="15" hidden="false" customHeight="false" outlineLevel="0" collapsed="false">
      <c r="A632" s="22" t="s">
        <v>1576</v>
      </c>
      <c r="B632" s="23" t="n">
        <v>46257</v>
      </c>
      <c r="C632" s="22" t="s">
        <v>959</v>
      </c>
      <c r="D632" s="21" t="n">
        <v>1063</v>
      </c>
      <c r="E632" s="12" t="n">
        <f aca="false">COUNTIFS('Bill lines'!$A$2:$A$2201,A632)</f>
        <v>3</v>
      </c>
      <c r="F632" s="17" t="n">
        <f aca="false">SUMIFS('Bill lines'!$I$2:$I$2201,'Bill lines'!$A$2:$A$2201,A632)</f>
        <v>4966.54</v>
      </c>
      <c r="G632" s="17" t="n">
        <f aca="false">ROUND(ROUND(F632*100,0)/10,0)/100</f>
        <v>496.65</v>
      </c>
      <c r="H632" s="17" t="n">
        <f aca="false">F632+G632</f>
        <v>5463.19</v>
      </c>
      <c r="I632" s="26" t="n">
        <f aca="false">DATE(YEAR(B632),MONTH(B632),1)</f>
        <v>46235</v>
      </c>
      <c r="J632" s="22" t="str">
        <f aca="false">IF(COUNTIFS('Bill lines'!$A$2:$A$2201,A632,'Bill lines'!$J$2:$J$2201,"No")=0,"Yes","No")</f>
        <v>Yes</v>
      </c>
    </row>
    <row r="633" customFormat="false" ht="15" hidden="false" customHeight="false" outlineLevel="0" collapsed="false">
      <c r="A633" s="22" t="s">
        <v>1577</v>
      </c>
      <c r="B633" s="23" t="n">
        <v>46257</v>
      </c>
      <c r="C633" s="22" t="s">
        <v>999</v>
      </c>
      <c r="D633" s="21" t="n">
        <v>1082</v>
      </c>
      <c r="E633" s="12" t="n">
        <f aca="false">COUNTIFS('Bill lines'!$A$2:$A$2201,A633)</f>
        <v>3</v>
      </c>
      <c r="F633" s="17" t="n">
        <f aca="false">SUMIFS('Bill lines'!$I$2:$I$2201,'Bill lines'!$A$2:$A$2201,A633)</f>
        <v>2701.37</v>
      </c>
      <c r="G633" s="17" t="n">
        <f aca="false">ROUND(ROUND(F633*100,0)/10,0)/100</f>
        <v>270.14</v>
      </c>
      <c r="H633" s="17" t="n">
        <f aca="false">F633+G633</f>
        <v>2971.51</v>
      </c>
      <c r="I633" s="26" t="n">
        <f aca="false">DATE(YEAR(B633),MONTH(B633),1)</f>
        <v>46235</v>
      </c>
      <c r="J633" s="22" t="str">
        <f aca="false">IF(COUNTIFS('Bill lines'!$A$2:$A$2201,A633,'Bill lines'!$J$2:$J$2201,"No")=0,"Yes","No")</f>
        <v>Yes</v>
      </c>
    </row>
    <row r="634" customFormat="false" ht="15" hidden="false" customHeight="false" outlineLevel="0" collapsed="false">
      <c r="A634" s="22" t="s">
        <v>1578</v>
      </c>
      <c r="B634" s="23" t="n">
        <v>46258</v>
      </c>
      <c r="C634" s="22" t="s">
        <v>949</v>
      </c>
      <c r="D634" s="21" t="n">
        <v>1057</v>
      </c>
      <c r="E634" s="12" t="n">
        <f aca="false">COUNTIFS('Bill lines'!$A$2:$A$2201,A634)</f>
        <v>4</v>
      </c>
      <c r="F634" s="17" t="n">
        <f aca="false">SUMIFS('Bill lines'!$I$2:$I$2201,'Bill lines'!$A$2:$A$2201,A634)</f>
        <v>5834.26</v>
      </c>
      <c r="G634" s="17" t="n">
        <f aca="false">ROUND(ROUND(F634*100,0)/10,0)/100</f>
        <v>583.43</v>
      </c>
      <c r="H634" s="17" t="n">
        <f aca="false">F634+G634</f>
        <v>6417.69</v>
      </c>
      <c r="I634" s="26" t="n">
        <f aca="false">DATE(YEAR(B634),MONTH(B634),1)</f>
        <v>46235</v>
      </c>
      <c r="J634" s="22" t="str">
        <f aca="false">IF(COUNTIFS('Bill lines'!$A$2:$A$2201,A634,'Bill lines'!$J$2:$J$2201,"No")=0,"Yes","No")</f>
        <v>Yes</v>
      </c>
    </row>
    <row r="635" customFormat="false" ht="15" hidden="false" customHeight="false" outlineLevel="0" collapsed="false">
      <c r="A635" s="22" t="s">
        <v>1579</v>
      </c>
      <c r="B635" s="23" t="n">
        <v>46258</v>
      </c>
      <c r="C635" s="22" t="s">
        <v>944</v>
      </c>
      <c r="D635" s="21" t="n">
        <v>1076</v>
      </c>
      <c r="E635" s="12" t="n">
        <f aca="false">COUNTIFS('Bill lines'!$A$2:$A$2201,A635)</f>
        <v>3</v>
      </c>
      <c r="F635" s="17" t="n">
        <f aca="false">SUMIFS('Bill lines'!$I$2:$I$2201,'Bill lines'!$A$2:$A$2201,A635)</f>
        <v>5750.13</v>
      </c>
      <c r="G635" s="17" t="n">
        <f aca="false">ROUND(ROUND(F635*100,0)/10,0)/100</f>
        <v>575.01</v>
      </c>
      <c r="H635" s="17" t="n">
        <f aca="false">F635+G635</f>
        <v>6325.14</v>
      </c>
      <c r="I635" s="26" t="n">
        <f aca="false">DATE(YEAR(B635),MONTH(B635),1)</f>
        <v>46235</v>
      </c>
      <c r="J635" s="22" t="str">
        <f aca="false">IF(COUNTIFS('Bill lines'!$A$2:$A$2201,A635,'Bill lines'!$J$2:$J$2201,"No")=0,"Yes","No")</f>
        <v>No</v>
      </c>
    </row>
    <row r="636" customFormat="false" ht="15" hidden="false" customHeight="false" outlineLevel="0" collapsed="false">
      <c r="A636" s="22" t="s">
        <v>1580</v>
      </c>
      <c r="B636" s="23" t="n">
        <v>46259</v>
      </c>
      <c r="C636" s="22" t="s">
        <v>999</v>
      </c>
      <c r="D636" s="21" t="n">
        <v>1049</v>
      </c>
      <c r="E636" s="12" t="n">
        <f aca="false">COUNTIFS('Bill lines'!$A$2:$A$2201,A636)</f>
        <v>5</v>
      </c>
      <c r="F636" s="17" t="n">
        <f aca="false">SUMIFS('Bill lines'!$I$2:$I$2201,'Bill lines'!$A$2:$A$2201,A636)</f>
        <v>9994.73</v>
      </c>
      <c r="G636" s="17" t="n">
        <f aca="false">ROUND(ROUND(F636*100,0)/10,0)/100</f>
        <v>999.47</v>
      </c>
      <c r="H636" s="17" t="n">
        <f aca="false">F636+G636</f>
        <v>10994.2</v>
      </c>
      <c r="I636" s="26" t="n">
        <f aca="false">DATE(YEAR(B636),MONTH(B636),1)</f>
        <v>46235</v>
      </c>
      <c r="J636" s="22" t="str">
        <f aca="false">IF(COUNTIFS('Bill lines'!$A$2:$A$2201,A636,'Bill lines'!$J$2:$J$2201,"No")=0,"Yes","No")</f>
        <v>Yes</v>
      </c>
    </row>
    <row r="637" customFormat="false" ht="15" hidden="false" customHeight="false" outlineLevel="0" collapsed="false">
      <c r="A637" s="22" t="s">
        <v>1581</v>
      </c>
      <c r="B637" s="23" t="n">
        <v>46259</v>
      </c>
      <c r="C637" s="22" t="s">
        <v>944</v>
      </c>
      <c r="D637" s="21" t="n">
        <v>1065</v>
      </c>
      <c r="E637" s="12" t="n">
        <f aca="false">COUNTIFS('Bill lines'!$A$2:$A$2201,A637)</f>
        <v>5</v>
      </c>
      <c r="F637" s="17" t="n">
        <f aca="false">SUMIFS('Bill lines'!$I$2:$I$2201,'Bill lines'!$A$2:$A$2201,A637)</f>
        <v>6585.09</v>
      </c>
      <c r="G637" s="17" t="n">
        <f aca="false">ROUND(ROUND(F637*100,0)/10,0)/100</f>
        <v>658.51</v>
      </c>
      <c r="H637" s="17" t="n">
        <f aca="false">F637+G637</f>
        <v>7243.6</v>
      </c>
      <c r="I637" s="26" t="n">
        <f aca="false">DATE(YEAR(B637),MONTH(B637),1)</f>
        <v>46235</v>
      </c>
      <c r="J637" s="22" t="str">
        <f aca="false">IF(COUNTIFS('Bill lines'!$A$2:$A$2201,A637,'Bill lines'!$J$2:$J$2201,"No")=0,"Yes","No")</f>
        <v>Yes</v>
      </c>
    </row>
    <row r="638" customFormat="false" ht="15" hidden="false" customHeight="false" outlineLevel="0" collapsed="false">
      <c r="A638" s="22" t="s">
        <v>1582</v>
      </c>
      <c r="B638" s="23" t="n">
        <v>46259</v>
      </c>
      <c r="C638" s="22" t="s">
        <v>937</v>
      </c>
      <c r="D638" s="21" t="n">
        <v>1078</v>
      </c>
      <c r="E638" s="12" t="n">
        <f aca="false">COUNTIFS('Bill lines'!$A$2:$A$2201,A638)</f>
        <v>2</v>
      </c>
      <c r="F638" s="17" t="n">
        <f aca="false">SUMIFS('Bill lines'!$I$2:$I$2201,'Bill lines'!$A$2:$A$2201,A638)</f>
        <v>2929.34</v>
      </c>
      <c r="G638" s="17" t="n">
        <f aca="false">ROUND(ROUND(F638*100,0)/10,0)/100</f>
        <v>292.93</v>
      </c>
      <c r="H638" s="17" t="n">
        <f aca="false">F638+G638</f>
        <v>3222.27</v>
      </c>
      <c r="I638" s="26" t="n">
        <f aca="false">DATE(YEAR(B638),MONTH(B638),1)</f>
        <v>46235</v>
      </c>
      <c r="J638" s="22" t="str">
        <f aca="false">IF(COUNTIFS('Bill lines'!$A$2:$A$2201,A638,'Bill lines'!$J$2:$J$2201,"No")=0,"Yes","No")</f>
        <v>Yes</v>
      </c>
    </row>
    <row r="639" customFormat="false" ht="15" hidden="false" customHeight="false" outlineLevel="0" collapsed="false">
      <c r="A639" s="22" t="s">
        <v>1583</v>
      </c>
      <c r="B639" s="23" t="n">
        <v>46260</v>
      </c>
      <c r="C639" s="22" t="s">
        <v>964</v>
      </c>
      <c r="D639" s="21" t="n">
        <v>1049</v>
      </c>
      <c r="E639" s="12" t="n">
        <f aca="false">COUNTIFS('Bill lines'!$A$2:$A$2201,A639)</f>
        <v>2</v>
      </c>
      <c r="F639" s="17" t="n">
        <f aca="false">SUMIFS('Bill lines'!$I$2:$I$2201,'Bill lines'!$A$2:$A$2201,A639)</f>
        <v>4395.98</v>
      </c>
      <c r="G639" s="17" t="n">
        <f aca="false">ROUND(ROUND(F639*100,0)/10,0)/100</f>
        <v>439.6</v>
      </c>
      <c r="H639" s="17" t="n">
        <f aca="false">F639+G639</f>
        <v>4835.58</v>
      </c>
      <c r="I639" s="26" t="n">
        <f aca="false">DATE(YEAR(B639),MONTH(B639),1)</f>
        <v>46235</v>
      </c>
      <c r="J639" s="22" t="str">
        <f aca="false">IF(COUNTIFS('Bill lines'!$A$2:$A$2201,A639,'Bill lines'!$J$2:$J$2201,"No")=0,"Yes","No")</f>
        <v>Yes</v>
      </c>
    </row>
    <row r="640" customFormat="false" ht="15" hidden="false" customHeight="false" outlineLevel="0" collapsed="false">
      <c r="A640" s="22" t="s">
        <v>1584</v>
      </c>
      <c r="B640" s="23" t="n">
        <v>46262</v>
      </c>
      <c r="C640" s="22" t="s">
        <v>957</v>
      </c>
      <c r="D640" s="21" t="n">
        <v>1084</v>
      </c>
      <c r="E640" s="12" t="n">
        <f aca="false">COUNTIFS('Bill lines'!$A$2:$A$2201,A640)</f>
        <v>3</v>
      </c>
      <c r="F640" s="17" t="n">
        <f aca="false">SUMIFS('Bill lines'!$I$2:$I$2201,'Bill lines'!$A$2:$A$2201,A640)</f>
        <v>5356.13</v>
      </c>
      <c r="G640" s="17" t="n">
        <f aca="false">ROUND(ROUND(F640*100,0)/10,0)/100</f>
        <v>535.61</v>
      </c>
      <c r="H640" s="17" t="n">
        <f aca="false">F640+G640</f>
        <v>5891.74</v>
      </c>
      <c r="I640" s="26" t="n">
        <f aca="false">DATE(YEAR(B640),MONTH(B640),1)</f>
        <v>46235</v>
      </c>
      <c r="J640" s="22" t="str">
        <f aca="false">IF(COUNTIFS('Bill lines'!$A$2:$A$2201,A640,'Bill lines'!$J$2:$J$2201,"No")=0,"Yes","No")</f>
        <v>Yes</v>
      </c>
    </row>
    <row r="641" customFormat="false" ht="15" hidden="false" customHeight="false" outlineLevel="0" collapsed="false">
      <c r="A641" s="22" t="s">
        <v>1585</v>
      </c>
      <c r="B641" s="23" t="n">
        <v>46263</v>
      </c>
      <c r="C641" s="22" t="s">
        <v>944</v>
      </c>
      <c r="D641" s="21" t="n">
        <v>1075</v>
      </c>
      <c r="E641" s="12" t="n">
        <f aca="false">COUNTIFS('Bill lines'!$A$2:$A$2201,A641)</f>
        <v>2</v>
      </c>
      <c r="F641" s="17" t="n">
        <f aca="false">SUMIFS('Bill lines'!$I$2:$I$2201,'Bill lines'!$A$2:$A$2201,A641)</f>
        <v>2448.59</v>
      </c>
      <c r="G641" s="17" t="n">
        <f aca="false">ROUND(ROUND(F641*100,0)/10,0)/100</f>
        <v>244.86</v>
      </c>
      <c r="H641" s="17" t="n">
        <f aca="false">F641+G641</f>
        <v>2693.45</v>
      </c>
      <c r="I641" s="26" t="n">
        <f aca="false">DATE(YEAR(B641),MONTH(B641),1)</f>
        <v>46235</v>
      </c>
      <c r="J641" s="22" t="str">
        <f aca="false">IF(COUNTIFS('Bill lines'!$A$2:$A$2201,A641,'Bill lines'!$J$2:$J$2201,"No")=0,"Yes","No")</f>
        <v>Yes</v>
      </c>
    </row>
    <row r="642" customFormat="false" ht="15" hidden="false" customHeight="false" outlineLevel="0" collapsed="false">
      <c r="A642" s="22" t="s">
        <v>1586</v>
      </c>
      <c r="B642" s="23" t="n">
        <v>46264</v>
      </c>
      <c r="C642" s="22" t="s">
        <v>999</v>
      </c>
      <c r="D642" s="21" t="n">
        <v>1063</v>
      </c>
      <c r="E642" s="12" t="n">
        <f aca="false">COUNTIFS('Bill lines'!$A$2:$A$2201,A642)</f>
        <v>2</v>
      </c>
      <c r="F642" s="17" t="n">
        <f aca="false">SUMIFS('Bill lines'!$I$2:$I$2201,'Bill lines'!$A$2:$A$2201,A642)</f>
        <v>2783.7</v>
      </c>
      <c r="G642" s="17" t="n">
        <f aca="false">ROUND(ROUND(F642*100,0)/10,0)/100</f>
        <v>278.37</v>
      </c>
      <c r="H642" s="17" t="n">
        <f aca="false">F642+G642</f>
        <v>3062.07</v>
      </c>
      <c r="I642" s="26" t="n">
        <f aca="false">DATE(YEAR(B642),MONTH(B642),1)</f>
        <v>46235</v>
      </c>
      <c r="J642" s="22" t="str">
        <f aca="false">IF(COUNTIFS('Bill lines'!$A$2:$A$2201,A642,'Bill lines'!$J$2:$J$2201,"No")=0,"Yes","No")</f>
        <v>Yes</v>
      </c>
    </row>
    <row r="643" customFormat="false" ht="15" hidden="false" customHeight="false" outlineLevel="0" collapsed="false">
      <c r="A643" s="22" t="s">
        <v>1587</v>
      </c>
      <c r="B643" s="23" t="n">
        <v>46266</v>
      </c>
      <c r="C643" s="22" t="s">
        <v>929</v>
      </c>
      <c r="D643" s="21" t="n">
        <v>1075</v>
      </c>
      <c r="E643" s="12" t="n">
        <f aca="false">COUNTIFS('Bill lines'!$A$2:$A$2201,A643)</f>
        <v>2</v>
      </c>
      <c r="F643" s="17" t="n">
        <f aca="false">SUMIFS('Bill lines'!$I$2:$I$2201,'Bill lines'!$A$2:$A$2201,A643)</f>
        <v>4413.01</v>
      </c>
      <c r="G643" s="17" t="n">
        <f aca="false">ROUND(ROUND(F643*100,0)/10,0)/100</f>
        <v>441.3</v>
      </c>
      <c r="H643" s="17" t="n">
        <f aca="false">F643+G643</f>
        <v>4854.31</v>
      </c>
      <c r="I643" s="26" t="n">
        <f aca="false">DATE(YEAR(B643),MONTH(B643),1)</f>
        <v>46266</v>
      </c>
      <c r="J643" s="22" t="str">
        <f aca="false">IF(COUNTIFS('Bill lines'!$A$2:$A$2201,A643,'Bill lines'!$J$2:$J$2201,"No")=0,"Yes","No")</f>
        <v>Yes</v>
      </c>
    </row>
    <row r="644" customFormat="false" ht="15" hidden="false" customHeight="false" outlineLevel="0" collapsed="false">
      <c r="A644" s="22" t="s">
        <v>1588</v>
      </c>
      <c r="B644" s="23" t="n">
        <v>46266</v>
      </c>
      <c r="C644" s="22" t="s">
        <v>1021</v>
      </c>
      <c r="D644" s="21" t="n">
        <v>1078</v>
      </c>
      <c r="E644" s="12" t="n">
        <f aca="false">COUNTIFS('Bill lines'!$A$2:$A$2201,A644)</f>
        <v>2</v>
      </c>
      <c r="F644" s="17" t="n">
        <f aca="false">SUMIFS('Bill lines'!$I$2:$I$2201,'Bill lines'!$A$2:$A$2201,A644)</f>
        <v>3583.09</v>
      </c>
      <c r="G644" s="17" t="n">
        <f aca="false">ROUND(ROUND(F644*100,0)/10,0)/100</f>
        <v>358.31</v>
      </c>
      <c r="H644" s="17" t="n">
        <f aca="false">F644+G644</f>
        <v>3941.4</v>
      </c>
      <c r="I644" s="26" t="n">
        <f aca="false">DATE(YEAR(B644),MONTH(B644),1)</f>
        <v>46266</v>
      </c>
      <c r="J644" s="22" t="str">
        <f aca="false">IF(COUNTIFS('Bill lines'!$A$2:$A$2201,A644,'Bill lines'!$J$2:$J$2201,"No")=0,"Yes","No")</f>
        <v>Yes</v>
      </c>
    </row>
    <row r="645" customFormat="false" ht="15" hidden="false" customHeight="false" outlineLevel="0" collapsed="false">
      <c r="A645" s="22" t="s">
        <v>1589</v>
      </c>
      <c r="B645" s="23" t="n">
        <v>46268</v>
      </c>
      <c r="C645" s="22" t="s">
        <v>944</v>
      </c>
      <c r="D645" s="21" t="n">
        <v>1068</v>
      </c>
      <c r="E645" s="12" t="n">
        <f aca="false">COUNTIFS('Bill lines'!$A$2:$A$2201,A645)</f>
        <v>2</v>
      </c>
      <c r="F645" s="17" t="n">
        <f aca="false">SUMIFS('Bill lines'!$I$2:$I$2201,'Bill lines'!$A$2:$A$2201,A645)</f>
        <v>4107.59</v>
      </c>
      <c r="G645" s="17" t="n">
        <f aca="false">ROUND(ROUND(F645*100,0)/10,0)/100</f>
        <v>410.76</v>
      </c>
      <c r="H645" s="17" t="n">
        <f aca="false">F645+G645</f>
        <v>4518.35</v>
      </c>
      <c r="I645" s="26" t="n">
        <f aca="false">DATE(YEAR(B645),MONTH(B645),1)</f>
        <v>46266</v>
      </c>
      <c r="J645" s="22" t="str">
        <f aca="false">IF(COUNTIFS('Bill lines'!$A$2:$A$2201,A645,'Bill lines'!$J$2:$J$2201,"No")=0,"Yes","No")</f>
        <v>No</v>
      </c>
    </row>
    <row r="646" customFormat="false" ht="15" hidden="false" customHeight="false" outlineLevel="0" collapsed="false">
      <c r="A646" s="22" t="s">
        <v>1590</v>
      </c>
      <c r="B646" s="23" t="n">
        <v>46268</v>
      </c>
      <c r="C646" s="22" t="s">
        <v>986</v>
      </c>
      <c r="D646" s="21" t="n">
        <v>1085</v>
      </c>
      <c r="E646" s="12" t="n">
        <f aca="false">COUNTIFS('Bill lines'!$A$2:$A$2201,A646)</f>
        <v>1</v>
      </c>
      <c r="F646" s="17" t="n">
        <f aca="false">SUMIFS('Bill lines'!$I$2:$I$2201,'Bill lines'!$A$2:$A$2201,A646)</f>
        <v>9424.3</v>
      </c>
      <c r="G646" s="17" t="n">
        <f aca="false">ROUND(ROUND(F646*100,0)/10,0)/100</f>
        <v>942.43</v>
      </c>
      <c r="H646" s="17" t="n">
        <f aca="false">F646+G646</f>
        <v>10366.73</v>
      </c>
      <c r="I646" s="26" t="n">
        <f aca="false">DATE(YEAR(B646),MONTH(B646),1)</f>
        <v>46266</v>
      </c>
      <c r="J646" s="22" t="str">
        <f aca="false">IF(COUNTIFS('Bill lines'!$A$2:$A$2201,A646,'Bill lines'!$J$2:$J$2201,"No")=0,"Yes","No")</f>
        <v>Yes</v>
      </c>
    </row>
    <row r="647" customFormat="false" ht="15" hidden="false" customHeight="false" outlineLevel="0" collapsed="false">
      <c r="A647" s="22" t="s">
        <v>1591</v>
      </c>
      <c r="B647" s="23" t="n">
        <v>46269</v>
      </c>
      <c r="C647" s="22" t="s">
        <v>999</v>
      </c>
      <c r="D647" s="21" t="n">
        <v>1049</v>
      </c>
      <c r="E647" s="12" t="n">
        <f aca="false">COUNTIFS('Bill lines'!$A$2:$A$2201,A647)</f>
        <v>3</v>
      </c>
      <c r="F647" s="17" t="n">
        <f aca="false">SUMIFS('Bill lines'!$I$2:$I$2201,'Bill lines'!$A$2:$A$2201,A647)</f>
        <v>6144.87</v>
      </c>
      <c r="G647" s="17" t="n">
        <f aca="false">ROUND(ROUND(F647*100,0)/10,0)/100</f>
        <v>614.49</v>
      </c>
      <c r="H647" s="17" t="n">
        <f aca="false">F647+G647</f>
        <v>6759.36</v>
      </c>
      <c r="I647" s="26" t="n">
        <f aca="false">DATE(YEAR(B647),MONTH(B647),1)</f>
        <v>46266</v>
      </c>
      <c r="J647" s="22" t="str">
        <f aca="false">IF(COUNTIFS('Bill lines'!$A$2:$A$2201,A647,'Bill lines'!$J$2:$J$2201,"No")=0,"Yes","No")</f>
        <v>Yes</v>
      </c>
    </row>
    <row r="648" customFormat="false" ht="15" hidden="false" customHeight="false" outlineLevel="0" collapsed="false">
      <c r="A648" s="22" t="s">
        <v>1592</v>
      </c>
      <c r="B648" s="23" t="n">
        <v>46269</v>
      </c>
      <c r="C648" s="22" t="s">
        <v>944</v>
      </c>
      <c r="D648" s="21" t="n">
        <v>1071</v>
      </c>
      <c r="E648" s="12" t="n">
        <f aca="false">COUNTIFS('Bill lines'!$A$2:$A$2201,A648)</f>
        <v>2</v>
      </c>
      <c r="F648" s="17" t="n">
        <f aca="false">SUMIFS('Bill lines'!$I$2:$I$2201,'Bill lines'!$A$2:$A$2201,A648)</f>
        <v>4454.94</v>
      </c>
      <c r="G648" s="17" t="n">
        <f aca="false">ROUND(ROUND(F648*100,0)/10,0)/100</f>
        <v>445.49</v>
      </c>
      <c r="H648" s="17" t="n">
        <f aca="false">F648+G648</f>
        <v>4900.43</v>
      </c>
      <c r="I648" s="26" t="n">
        <f aca="false">DATE(YEAR(B648),MONTH(B648),1)</f>
        <v>46266</v>
      </c>
      <c r="J648" s="22" t="str">
        <f aca="false">IF(COUNTIFS('Bill lines'!$A$2:$A$2201,A648,'Bill lines'!$J$2:$J$2201,"No")=0,"Yes","No")</f>
        <v>Yes</v>
      </c>
    </row>
    <row r="649" customFormat="false" ht="15" hidden="false" customHeight="false" outlineLevel="0" collapsed="false">
      <c r="A649" s="22" t="s">
        <v>1593</v>
      </c>
      <c r="B649" s="23" t="n">
        <v>46270</v>
      </c>
      <c r="C649" s="22" t="s">
        <v>935</v>
      </c>
      <c r="D649" s="21" t="n">
        <v>1078</v>
      </c>
      <c r="E649" s="12" t="n">
        <f aca="false">COUNTIFS('Bill lines'!$A$2:$A$2201,A649)</f>
        <v>5</v>
      </c>
      <c r="F649" s="17" t="n">
        <f aca="false">SUMIFS('Bill lines'!$I$2:$I$2201,'Bill lines'!$A$2:$A$2201,A649)</f>
        <v>7727.19</v>
      </c>
      <c r="G649" s="17" t="n">
        <f aca="false">ROUND(ROUND(F649*100,0)/10,0)/100</f>
        <v>772.72</v>
      </c>
      <c r="H649" s="17" t="n">
        <f aca="false">F649+G649</f>
        <v>8499.91</v>
      </c>
      <c r="I649" s="26" t="n">
        <f aca="false">DATE(YEAR(B649),MONTH(B649),1)</f>
        <v>46266</v>
      </c>
      <c r="J649" s="22" t="str">
        <f aca="false">IF(COUNTIFS('Bill lines'!$A$2:$A$2201,A649,'Bill lines'!$J$2:$J$2201,"No")=0,"Yes","No")</f>
        <v>Yes</v>
      </c>
    </row>
    <row r="650" customFormat="false" ht="15" hidden="false" customHeight="false" outlineLevel="0" collapsed="false">
      <c r="A650" s="22" t="s">
        <v>1594</v>
      </c>
      <c r="B650" s="23" t="n">
        <v>46272</v>
      </c>
      <c r="C650" s="22" t="s">
        <v>944</v>
      </c>
      <c r="D650" s="21" t="n">
        <v>1083</v>
      </c>
      <c r="E650" s="12" t="n">
        <f aca="false">COUNTIFS('Bill lines'!$A$2:$A$2201,A650)</f>
        <v>2</v>
      </c>
      <c r="F650" s="17" t="n">
        <f aca="false">SUMIFS('Bill lines'!$I$2:$I$2201,'Bill lines'!$A$2:$A$2201,A650)</f>
        <v>3184.26</v>
      </c>
      <c r="G650" s="17" t="n">
        <f aca="false">ROUND(ROUND(F650*100,0)/10,0)/100</f>
        <v>318.43</v>
      </c>
      <c r="H650" s="17" t="n">
        <f aca="false">F650+G650</f>
        <v>3502.69</v>
      </c>
      <c r="I650" s="26" t="n">
        <f aca="false">DATE(YEAR(B650),MONTH(B650),1)</f>
        <v>46266</v>
      </c>
      <c r="J650" s="22" t="str">
        <f aca="false">IF(COUNTIFS('Bill lines'!$A$2:$A$2201,A650,'Bill lines'!$J$2:$J$2201,"No")=0,"Yes","No")</f>
        <v>Yes</v>
      </c>
    </row>
    <row r="651" customFormat="false" ht="15" hidden="false" customHeight="false" outlineLevel="0" collapsed="false">
      <c r="A651" s="22" t="s">
        <v>1595</v>
      </c>
      <c r="B651" s="23" t="n">
        <v>46273</v>
      </c>
      <c r="C651" s="22" t="s">
        <v>1002</v>
      </c>
      <c r="D651" s="21" t="n">
        <v>1047</v>
      </c>
      <c r="E651" s="12" t="n">
        <f aca="false">COUNTIFS('Bill lines'!$A$2:$A$2201,A651)</f>
        <v>5</v>
      </c>
      <c r="F651" s="17" t="n">
        <f aca="false">SUMIFS('Bill lines'!$I$2:$I$2201,'Bill lines'!$A$2:$A$2201,A651)</f>
        <v>8873.63</v>
      </c>
      <c r="G651" s="17" t="n">
        <f aca="false">ROUND(ROUND(F651*100,0)/10,0)/100</f>
        <v>887.36</v>
      </c>
      <c r="H651" s="17" t="n">
        <f aca="false">F651+G651</f>
        <v>9760.99</v>
      </c>
      <c r="I651" s="26" t="n">
        <f aca="false">DATE(YEAR(B651),MONTH(B651),1)</f>
        <v>46266</v>
      </c>
      <c r="J651" s="22" t="str">
        <f aca="false">IF(COUNTIFS('Bill lines'!$A$2:$A$2201,A651,'Bill lines'!$J$2:$J$2201,"No")=0,"Yes","No")</f>
        <v>Yes</v>
      </c>
    </row>
    <row r="652" customFormat="false" ht="15" hidden="false" customHeight="false" outlineLevel="0" collapsed="false">
      <c r="A652" s="22" t="s">
        <v>1596</v>
      </c>
      <c r="B652" s="23" t="n">
        <v>46274</v>
      </c>
      <c r="C652" s="22" t="s">
        <v>959</v>
      </c>
      <c r="D652" s="21" t="n">
        <v>1071</v>
      </c>
      <c r="E652" s="12" t="n">
        <f aca="false">COUNTIFS('Bill lines'!$A$2:$A$2201,A652)</f>
        <v>2</v>
      </c>
      <c r="F652" s="17" t="n">
        <f aca="false">SUMIFS('Bill lines'!$I$2:$I$2201,'Bill lines'!$A$2:$A$2201,A652)</f>
        <v>3499.99</v>
      </c>
      <c r="G652" s="17" t="n">
        <f aca="false">ROUND(ROUND(F652*100,0)/10,0)/100</f>
        <v>350</v>
      </c>
      <c r="H652" s="17" t="n">
        <f aca="false">F652+G652</f>
        <v>3849.99</v>
      </c>
      <c r="I652" s="26" t="n">
        <f aca="false">DATE(YEAR(B652),MONTH(B652),1)</f>
        <v>46266</v>
      </c>
      <c r="J652" s="22" t="str">
        <f aca="false">IF(COUNTIFS('Bill lines'!$A$2:$A$2201,A652,'Bill lines'!$J$2:$J$2201,"No")=0,"Yes","No")</f>
        <v>Yes</v>
      </c>
    </row>
    <row r="653" customFormat="false" ht="15" hidden="false" customHeight="false" outlineLevel="0" collapsed="false">
      <c r="A653" s="22" t="s">
        <v>1597</v>
      </c>
      <c r="B653" s="23" t="n">
        <v>46275</v>
      </c>
      <c r="C653" s="22" t="s">
        <v>935</v>
      </c>
      <c r="D653" s="21" t="n">
        <v>1078</v>
      </c>
      <c r="E653" s="12" t="n">
        <f aca="false">COUNTIFS('Bill lines'!$A$2:$A$2201,A653)</f>
        <v>5</v>
      </c>
      <c r="F653" s="17" t="n">
        <f aca="false">SUMIFS('Bill lines'!$I$2:$I$2201,'Bill lines'!$A$2:$A$2201,A653)</f>
        <v>10954.63</v>
      </c>
      <c r="G653" s="17" t="n">
        <f aca="false">ROUND(ROUND(F653*100,0)/10,0)/100</f>
        <v>1095.46</v>
      </c>
      <c r="H653" s="17" t="n">
        <f aca="false">F653+G653</f>
        <v>12050.09</v>
      </c>
      <c r="I653" s="26" t="n">
        <f aca="false">DATE(YEAR(B653),MONTH(B653),1)</f>
        <v>46266</v>
      </c>
      <c r="J653" s="22" t="str">
        <f aca="false">IF(COUNTIFS('Bill lines'!$A$2:$A$2201,A653,'Bill lines'!$J$2:$J$2201,"No")=0,"Yes","No")</f>
        <v>No</v>
      </c>
    </row>
    <row r="654" customFormat="false" ht="15" hidden="false" customHeight="false" outlineLevel="0" collapsed="false">
      <c r="A654" s="22" t="s">
        <v>1598</v>
      </c>
      <c r="B654" s="23" t="n">
        <v>46276</v>
      </c>
      <c r="C654" s="22" t="s">
        <v>959</v>
      </c>
      <c r="D654" s="21" t="n">
        <v>1068</v>
      </c>
      <c r="E654" s="12" t="n">
        <f aca="false">COUNTIFS('Bill lines'!$A$2:$A$2201,A654)</f>
        <v>2</v>
      </c>
      <c r="F654" s="17" t="n">
        <f aca="false">SUMIFS('Bill lines'!$I$2:$I$2201,'Bill lines'!$A$2:$A$2201,A654)</f>
        <v>2159.88</v>
      </c>
      <c r="G654" s="17" t="n">
        <f aca="false">ROUND(ROUND(F654*100,0)/10,0)/100</f>
        <v>215.99</v>
      </c>
      <c r="H654" s="17" t="n">
        <f aca="false">F654+G654</f>
        <v>2375.87</v>
      </c>
      <c r="I654" s="26" t="n">
        <f aca="false">DATE(YEAR(B654),MONTH(B654),1)</f>
        <v>46266</v>
      </c>
      <c r="J654" s="22" t="str">
        <f aca="false">IF(COUNTIFS('Bill lines'!$A$2:$A$2201,A654,'Bill lines'!$J$2:$J$2201,"No")=0,"Yes","No")</f>
        <v>Yes</v>
      </c>
    </row>
    <row r="655" customFormat="false" ht="15" hidden="false" customHeight="false" outlineLevel="0" collapsed="false">
      <c r="A655" s="22" t="s">
        <v>1599</v>
      </c>
      <c r="B655" s="23" t="n">
        <v>46279</v>
      </c>
      <c r="C655" s="22" t="s">
        <v>931</v>
      </c>
      <c r="D655" s="21" t="n">
        <v>1047</v>
      </c>
      <c r="E655" s="12" t="n">
        <f aca="false">COUNTIFS('Bill lines'!$A$2:$A$2201,A655)</f>
        <v>5</v>
      </c>
      <c r="F655" s="17" t="n">
        <f aca="false">SUMIFS('Bill lines'!$I$2:$I$2201,'Bill lines'!$A$2:$A$2201,A655)</f>
        <v>8947.93</v>
      </c>
      <c r="G655" s="17" t="n">
        <f aca="false">ROUND(ROUND(F655*100,0)/10,0)/100</f>
        <v>894.79</v>
      </c>
      <c r="H655" s="17" t="n">
        <f aca="false">F655+G655</f>
        <v>9842.72</v>
      </c>
      <c r="I655" s="26" t="n">
        <f aca="false">DATE(YEAR(B655),MONTH(B655),1)</f>
        <v>46266</v>
      </c>
      <c r="J655" s="22" t="str">
        <f aca="false">IF(COUNTIFS('Bill lines'!$A$2:$A$2201,A655,'Bill lines'!$J$2:$J$2201,"No")=0,"Yes","No")</f>
        <v>Yes</v>
      </c>
    </row>
    <row r="656" customFormat="false" ht="15" hidden="false" customHeight="false" outlineLevel="0" collapsed="false">
      <c r="A656" s="22" t="s">
        <v>1600</v>
      </c>
      <c r="B656" s="23" t="n">
        <v>46280</v>
      </c>
      <c r="C656" s="22" t="s">
        <v>964</v>
      </c>
      <c r="D656" s="21" t="n">
        <v>1085</v>
      </c>
      <c r="E656" s="12" t="n">
        <f aca="false">COUNTIFS('Bill lines'!$A$2:$A$2201,A656)</f>
        <v>5</v>
      </c>
      <c r="F656" s="17" t="n">
        <f aca="false">SUMIFS('Bill lines'!$I$2:$I$2201,'Bill lines'!$A$2:$A$2201,A656)</f>
        <v>7247.71</v>
      </c>
      <c r="G656" s="17" t="n">
        <f aca="false">ROUND(ROUND(F656*100,0)/10,0)/100</f>
        <v>724.77</v>
      </c>
      <c r="H656" s="17" t="n">
        <f aca="false">F656+G656</f>
        <v>7972.48</v>
      </c>
      <c r="I656" s="26" t="n">
        <f aca="false">DATE(YEAR(B656),MONTH(B656),1)</f>
        <v>46266</v>
      </c>
      <c r="J656" s="22" t="str">
        <f aca="false">IF(COUNTIFS('Bill lines'!$A$2:$A$2201,A656,'Bill lines'!$J$2:$J$2201,"No")=0,"Yes","No")</f>
        <v>Yes</v>
      </c>
    </row>
    <row r="657" customFormat="false" ht="15" hidden="false" customHeight="false" outlineLevel="0" collapsed="false">
      <c r="A657" s="22" t="s">
        <v>1601</v>
      </c>
      <c r="B657" s="23" t="n">
        <v>46281</v>
      </c>
      <c r="C657" s="22" t="s">
        <v>935</v>
      </c>
      <c r="D657" s="21" t="n">
        <v>1084</v>
      </c>
      <c r="E657" s="12" t="n">
        <f aca="false">COUNTIFS('Bill lines'!$A$2:$A$2201,A657)</f>
        <v>5</v>
      </c>
      <c r="F657" s="17" t="n">
        <f aca="false">SUMIFS('Bill lines'!$I$2:$I$2201,'Bill lines'!$A$2:$A$2201,A657)</f>
        <v>6060.7</v>
      </c>
      <c r="G657" s="17" t="n">
        <f aca="false">ROUND(ROUND(F657*100,0)/10,0)/100</f>
        <v>606.07</v>
      </c>
      <c r="H657" s="17" t="n">
        <f aca="false">F657+G657</f>
        <v>6666.77</v>
      </c>
      <c r="I657" s="26" t="n">
        <f aca="false">DATE(YEAR(B657),MONTH(B657),1)</f>
        <v>46266</v>
      </c>
      <c r="J657" s="22" t="str">
        <f aca="false">IF(COUNTIFS('Bill lines'!$A$2:$A$2201,A657,'Bill lines'!$J$2:$J$2201,"No")=0,"Yes","No")</f>
        <v>Yes</v>
      </c>
    </row>
    <row r="658" customFormat="false" ht="15" hidden="false" customHeight="false" outlineLevel="0" collapsed="false">
      <c r="A658" s="22" t="s">
        <v>1602</v>
      </c>
      <c r="B658" s="23" t="n">
        <v>46283</v>
      </c>
      <c r="C658" s="22" t="s">
        <v>944</v>
      </c>
      <c r="D658" s="21" t="n">
        <v>1047</v>
      </c>
      <c r="E658" s="12" t="n">
        <f aca="false">COUNTIFS('Bill lines'!$A$2:$A$2201,A658)</f>
        <v>4</v>
      </c>
      <c r="F658" s="17" t="n">
        <f aca="false">SUMIFS('Bill lines'!$I$2:$I$2201,'Bill lines'!$A$2:$A$2201,A658)</f>
        <v>7176.28</v>
      </c>
      <c r="G658" s="17" t="n">
        <f aca="false">ROUND(ROUND(F658*100,0)/10,0)/100</f>
        <v>717.63</v>
      </c>
      <c r="H658" s="17" t="n">
        <f aca="false">F658+G658</f>
        <v>7893.91</v>
      </c>
      <c r="I658" s="26" t="n">
        <f aca="false">DATE(YEAR(B658),MONTH(B658),1)</f>
        <v>46266</v>
      </c>
      <c r="J658" s="22" t="str">
        <f aca="false">IF(COUNTIFS('Bill lines'!$A$2:$A$2201,A658,'Bill lines'!$J$2:$J$2201,"No")=0,"Yes","No")</f>
        <v>Yes</v>
      </c>
    </row>
    <row r="659" customFormat="false" ht="15" hidden="false" customHeight="false" outlineLevel="0" collapsed="false">
      <c r="A659" s="22" t="s">
        <v>1603</v>
      </c>
      <c r="B659" s="23" t="n">
        <v>46284</v>
      </c>
      <c r="C659" s="22" t="s">
        <v>986</v>
      </c>
      <c r="D659" s="21" t="n">
        <v>1047</v>
      </c>
      <c r="E659" s="12" t="n">
        <f aca="false">COUNTIFS('Bill lines'!$A$2:$A$2201,A659)</f>
        <v>4</v>
      </c>
      <c r="F659" s="17" t="n">
        <f aca="false">SUMIFS('Bill lines'!$I$2:$I$2201,'Bill lines'!$A$2:$A$2201,A659)</f>
        <v>27705.57</v>
      </c>
      <c r="G659" s="17" t="n">
        <f aca="false">ROUND(ROUND(F659*100,0)/10,0)/100</f>
        <v>2770.56</v>
      </c>
      <c r="H659" s="17" t="n">
        <f aca="false">F659+G659</f>
        <v>30476.13</v>
      </c>
      <c r="I659" s="26" t="n">
        <f aca="false">DATE(YEAR(B659),MONTH(B659),1)</f>
        <v>46266</v>
      </c>
      <c r="J659" s="22" t="str">
        <f aca="false">IF(COUNTIFS('Bill lines'!$A$2:$A$2201,A659,'Bill lines'!$J$2:$J$2201,"No")=0,"Yes","No")</f>
        <v>Yes</v>
      </c>
    </row>
    <row r="660" customFormat="false" ht="15" hidden="false" customHeight="false" outlineLevel="0" collapsed="false">
      <c r="A660" s="22" t="s">
        <v>1604</v>
      </c>
      <c r="B660" s="23" t="n">
        <v>46285</v>
      </c>
      <c r="C660" s="22" t="s">
        <v>949</v>
      </c>
      <c r="D660" s="21" t="n">
        <v>1078</v>
      </c>
      <c r="E660" s="12" t="n">
        <f aca="false">COUNTIFS('Bill lines'!$A$2:$A$2201,A660)</f>
        <v>3</v>
      </c>
      <c r="F660" s="17" t="n">
        <f aca="false">SUMIFS('Bill lines'!$I$2:$I$2201,'Bill lines'!$A$2:$A$2201,A660)</f>
        <v>4453.65</v>
      </c>
      <c r="G660" s="17" t="n">
        <f aca="false">ROUND(ROUND(F660*100,0)/10,0)/100</f>
        <v>445.37</v>
      </c>
      <c r="H660" s="17" t="n">
        <f aca="false">F660+G660</f>
        <v>4899.02</v>
      </c>
      <c r="I660" s="26" t="n">
        <f aca="false">DATE(YEAR(B660),MONTH(B660),1)</f>
        <v>46266</v>
      </c>
      <c r="J660" s="22" t="str">
        <f aca="false">IF(COUNTIFS('Bill lines'!$A$2:$A$2201,A660,'Bill lines'!$J$2:$J$2201,"No")=0,"Yes","No")</f>
        <v>Yes</v>
      </c>
    </row>
    <row r="661" customFormat="false" ht="15" hidden="false" customHeight="false" outlineLevel="0" collapsed="false">
      <c r="A661" s="22" t="s">
        <v>1605</v>
      </c>
      <c r="B661" s="23" t="n">
        <v>46287</v>
      </c>
      <c r="C661" s="22" t="s">
        <v>1021</v>
      </c>
      <c r="D661" s="21" t="n">
        <v>1078</v>
      </c>
      <c r="E661" s="12" t="n">
        <f aca="false">COUNTIFS('Bill lines'!$A$2:$A$2201,A661)</f>
        <v>4</v>
      </c>
      <c r="F661" s="17" t="n">
        <f aca="false">SUMIFS('Bill lines'!$I$2:$I$2201,'Bill lines'!$A$2:$A$2201,A661)</f>
        <v>6601.29</v>
      </c>
      <c r="G661" s="17" t="n">
        <f aca="false">ROUND(ROUND(F661*100,0)/10,0)/100</f>
        <v>660.13</v>
      </c>
      <c r="H661" s="17" t="n">
        <f aca="false">F661+G661</f>
        <v>7261.42</v>
      </c>
      <c r="I661" s="26" t="n">
        <f aca="false">DATE(YEAR(B661),MONTH(B661),1)</f>
        <v>46266</v>
      </c>
      <c r="J661" s="22" t="str">
        <f aca="false">IF(COUNTIFS('Bill lines'!$A$2:$A$2201,A661,'Bill lines'!$J$2:$J$2201,"No")=0,"Yes","No")</f>
        <v>Yes</v>
      </c>
    </row>
    <row r="662" customFormat="false" ht="15" hidden="false" customHeight="false" outlineLevel="0" collapsed="false">
      <c r="A662" s="22" t="s">
        <v>1606</v>
      </c>
      <c r="B662" s="23" t="n">
        <v>46289</v>
      </c>
      <c r="C662" s="22" t="s">
        <v>986</v>
      </c>
      <c r="D662" s="21" t="n">
        <v>1068</v>
      </c>
      <c r="E662" s="12" t="n">
        <f aca="false">COUNTIFS('Bill lines'!$A$2:$A$2201,A662)</f>
        <v>5</v>
      </c>
      <c r="F662" s="17" t="n">
        <f aca="false">SUMIFS('Bill lines'!$I$2:$I$2201,'Bill lines'!$A$2:$A$2201,A662)</f>
        <v>31298.85</v>
      </c>
      <c r="G662" s="17" t="n">
        <f aca="false">ROUND(ROUND(F662*100,0)/10,0)/100</f>
        <v>3129.89</v>
      </c>
      <c r="H662" s="17" t="n">
        <f aca="false">F662+G662</f>
        <v>34428.74</v>
      </c>
      <c r="I662" s="26" t="n">
        <f aca="false">DATE(YEAR(B662),MONTH(B662),1)</f>
        <v>46266</v>
      </c>
      <c r="J662" s="22" t="str">
        <f aca="false">IF(COUNTIFS('Bill lines'!$A$2:$A$2201,A662,'Bill lines'!$J$2:$J$2201,"No")=0,"Yes","No")</f>
        <v>Yes</v>
      </c>
    </row>
    <row r="663" customFormat="false" ht="15" hidden="false" customHeight="false" outlineLevel="0" collapsed="false">
      <c r="A663" s="22" t="s">
        <v>1607</v>
      </c>
      <c r="B663" s="23" t="n">
        <v>46291</v>
      </c>
      <c r="C663" s="22" t="s">
        <v>935</v>
      </c>
      <c r="D663" s="21" t="n">
        <v>1078</v>
      </c>
      <c r="E663" s="12" t="n">
        <f aca="false">COUNTIFS('Bill lines'!$A$2:$A$2201,A663)</f>
        <v>4</v>
      </c>
      <c r="F663" s="17" t="n">
        <f aca="false">SUMIFS('Bill lines'!$I$2:$I$2201,'Bill lines'!$A$2:$A$2201,A663)</f>
        <v>6655.64</v>
      </c>
      <c r="G663" s="17" t="n">
        <f aca="false">ROUND(ROUND(F663*100,0)/10,0)/100</f>
        <v>665.56</v>
      </c>
      <c r="H663" s="17" t="n">
        <f aca="false">F663+G663</f>
        <v>7321.2</v>
      </c>
      <c r="I663" s="26" t="n">
        <f aca="false">DATE(YEAR(B663),MONTH(B663),1)</f>
        <v>46266</v>
      </c>
      <c r="J663" s="22" t="str">
        <f aca="false">IF(COUNTIFS('Bill lines'!$A$2:$A$2201,A663,'Bill lines'!$J$2:$J$2201,"No")=0,"Yes","No")</f>
        <v>Yes</v>
      </c>
    </row>
    <row r="664" customFormat="false" ht="15" hidden="false" customHeight="false" outlineLevel="0" collapsed="false">
      <c r="A664" s="22" t="s">
        <v>1608</v>
      </c>
      <c r="B664" s="23" t="n">
        <v>46292</v>
      </c>
      <c r="C664" s="22" t="s">
        <v>937</v>
      </c>
      <c r="D664" s="21" t="n">
        <v>1083</v>
      </c>
      <c r="E664" s="12" t="n">
        <f aca="false">COUNTIFS('Bill lines'!$A$2:$A$2201,A664)</f>
        <v>3</v>
      </c>
      <c r="F664" s="17" t="n">
        <f aca="false">SUMIFS('Bill lines'!$I$2:$I$2201,'Bill lines'!$A$2:$A$2201,A664)</f>
        <v>5947.88</v>
      </c>
      <c r="G664" s="17" t="n">
        <f aca="false">ROUND(ROUND(F664*100,0)/10,0)/100</f>
        <v>594.79</v>
      </c>
      <c r="H664" s="17" t="n">
        <f aca="false">F664+G664</f>
        <v>6542.67</v>
      </c>
      <c r="I664" s="26" t="n">
        <f aca="false">DATE(YEAR(B664),MONTH(B664),1)</f>
        <v>46266</v>
      </c>
      <c r="J664" s="22" t="str">
        <f aca="false">IF(COUNTIFS('Bill lines'!$A$2:$A$2201,A664,'Bill lines'!$J$2:$J$2201,"No")=0,"Yes","No")</f>
        <v>Yes</v>
      </c>
    </row>
    <row r="665" customFormat="false" ht="15" hidden="false" customHeight="false" outlineLevel="0" collapsed="false">
      <c r="A665" s="22" t="s">
        <v>1609</v>
      </c>
      <c r="B665" s="23" t="n">
        <v>46293</v>
      </c>
      <c r="C665" s="22" t="s">
        <v>939</v>
      </c>
      <c r="D665" s="21" t="n">
        <v>1075</v>
      </c>
      <c r="E665" s="12" t="n">
        <f aca="false">COUNTIFS('Bill lines'!$A$2:$A$2201,A665)</f>
        <v>2</v>
      </c>
      <c r="F665" s="17" t="n">
        <f aca="false">SUMIFS('Bill lines'!$I$2:$I$2201,'Bill lines'!$A$2:$A$2201,A665)</f>
        <v>4669.83</v>
      </c>
      <c r="G665" s="17" t="n">
        <f aca="false">ROUND(ROUND(F665*100,0)/10,0)/100</f>
        <v>466.98</v>
      </c>
      <c r="H665" s="17" t="n">
        <f aca="false">F665+G665</f>
        <v>5136.81</v>
      </c>
      <c r="I665" s="26" t="n">
        <f aca="false">DATE(YEAR(B665),MONTH(B665),1)</f>
        <v>46266</v>
      </c>
      <c r="J665" s="22" t="str">
        <f aca="false">IF(COUNTIFS('Bill lines'!$A$2:$A$2201,A665,'Bill lines'!$J$2:$J$2201,"No")=0,"Yes","No")</f>
        <v>Yes</v>
      </c>
    </row>
    <row r="666" customFormat="false" ht="15" hidden="false" customHeight="false" outlineLevel="0" collapsed="false">
      <c r="A666" s="22" t="s">
        <v>1610</v>
      </c>
      <c r="B666" s="23" t="n">
        <v>46293</v>
      </c>
      <c r="C666" s="22" t="s">
        <v>944</v>
      </c>
      <c r="D666" s="21" t="n">
        <v>1085</v>
      </c>
      <c r="E666" s="12" t="n">
        <f aca="false">COUNTIFS('Bill lines'!$A$2:$A$2201,A666)</f>
        <v>3</v>
      </c>
      <c r="F666" s="17" t="n">
        <f aca="false">SUMIFS('Bill lines'!$I$2:$I$2201,'Bill lines'!$A$2:$A$2201,A666)</f>
        <v>5000.58</v>
      </c>
      <c r="G666" s="17" t="n">
        <f aca="false">ROUND(ROUND(F666*100,0)/10,0)/100</f>
        <v>500.06</v>
      </c>
      <c r="H666" s="17" t="n">
        <f aca="false">F666+G666</f>
        <v>5500.64</v>
      </c>
      <c r="I666" s="26" t="n">
        <f aca="false">DATE(YEAR(B666),MONTH(B666),1)</f>
        <v>46266</v>
      </c>
      <c r="J666" s="22" t="str">
        <f aca="false">IF(COUNTIFS('Bill lines'!$A$2:$A$2201,A666,'Bill lines'!$J$2:$J$2201,"No")=0,"Yes","No")</f>
        <v>Yes</v>
      </c>
    </row>
    <row r="667" customFormat="false" ht="15" hidden="false" customHeight="false" outlineLevel="0" collapsed="false">
      <c r="A667" s="22" t="s">
        <v>1611</v>
      </c>
      <c r="B667" s="23" t="n">
        <v>46294</v>
      </c>
      <c r="C667" s="22" t="s">
        <v>929</v>
      </c>
      <c r="D667" s="21" t="n">
        <v>1085</v>
      </c>
      <c r="E667" s="12" t="n">
        <f aca="false">COUNTIFS('Bill lines'!$A$2:$A$2201,A667)</f>
        <v>3</v>
      </c>
      <c r="F667" s="17" t="n">
        <f aca="false">SUMIFS('Bill lines'!$I$2:$I$2201,'Bill lines'!$A$2:$A$2201,A667)</f>
        <v>6257.44</v>
      </c>
      <c r="G667" s="17" t="n">
        <f aca="false">ROUND(ROUND(F667*100,0)/10,0)/100</f>
        <v>625.74</v>
      </c>
      <c r="H667" s="17" t="n">
        <f aca="false">F667+G667</f>
        <v>6883.18</v>
      </c>
      <c r="I667" s="26" t="n">
        <f aca="false">DATE(YEAR(B667),MONTH(B667),1)</f>
        <v>46266</v>
      </c>
      <c r="J667" s="22" t="str">
        <f aca="false">IF(COUNTIFS('Bill lines'!$A$2:$A$2201,A667,'Bill lines'!$J$2:$J$2201,"No")=0,"Yes","No")</f>
        <v>Yes</v>
      </c>
    </row>
    <row r="668" customFormat="false" ht="15" hidden="false" customHeight="false" outlineLevel="0" collapsed="false">
      <c r="A668" s="22" t="s">
        <v>1612</v>
      </c>
      <c r="B668" s="23" t="n">
        <v>46295</v>
      </c>
      <c r="C668" s="22" t="s">
        <v>1021</v>
      </c>
      <c r="D668" s="21" t="n">
        <v>1068</v>
      </c>
      <c r="E668" s="12" t="n">
        <f aca="false">COUNTIFS('Bill lines'!$A$2:$A$2201,A668)</f>
        <v>2</v>
      </c>
      <c r="F668" s="17" t="n">
        <f aca="false">SUMIFS('Bill lines'!$I$2:$I$2201,'Bill lines'!$A$2:$A$2201,A668)</f>
        <v>4222.88</v>
      </c>
      <c r="G668" s="17" t="n">
        <f aca="false">ROUND(ROUND(F668*100,0)/10,0)/100</f>
        <v>422.29</v>
      </c>
      <c r="H668" s="17" t="n">
        <f aca="false">F668+G668</f>
        <v>4645.17</v>
      </c>
      <c r="I668" s="26" t="n">
        <f aca="false">DATE(YEAR(B668),MONTH(B668),1)</f>
        <v>46266</v>
      </c>
      <c r="J668" s="22" t="str">
        <f aca="false">IF(COUNTIFS('Bill lines'!$A$2:$A$2201,A668,'Bill lines'!$J$2:$J$2201,"No")=0,"Yes","No")</f>
        <v>Yes</v>
      </c>
    </row>
    <row r="670" customFormat="false" ht="15" hidden="false" customHeight="false" outlineLevel="0" collapsed="false">
      <c r="A670" s="5" t="s">
        <v>183</v>
      </c>
      <c r="E670" s="25" t="n">
        <f aca="false">SUBTOTAL(109,E2:E668)</f>
        <v>2200</v>
      </c>
      <c r="F670" s="24" t="n">
        <f aca="false">SUBTOTAL(109,F2:F668)</f>
        <v>4855804.49</v>
      </c>
      <c r="G670" s="24" t="n">
        <f aca="false">SUBTOTAL(109,G2:G668)</f>
        <v>485580.73</v>
      </c>
      <c r="H670" s="24" t="n">
        <f aca="false">SUBTOTAL(109,H2:H668)</f>
        <v>5341385.22</v>
      </c>
    </row>
  </sheetData>
  <autoFilter ref="A1:J668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0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3"/>
    <col collapsed="false" customWidth="true" hidden="false" outlineLevel="0" max="4" min="3" style="0" width="22"/>
    <col collapsed="false" customWidth="true" hidden="false" outlineLevel="0" max="5" min="5" style="0" width="8"/>
    <col collapsed="false" customWidth="true" hidden="false" outlineLevel="0" max="6" min="6" style="0" width="42"/>
    <col collapsed="false" customWidth="true" hidden="false" outlineLevel="0" max="7" min="7" style="0" width="9"/>
    <col collapsed="false" customWidth="true" hidden="false" outlineLevel="0" max="8" min="8" style="0" width="13"/>
    <col collapsed="false" customWidth="true" hidden="false" outlineLevel="0" max="9" min="9" style="0" width="14"/>
    <col collapsed="false" customWidth="true" hidden="false" outlineLevel="0" max="10" min="10" style="0" width="13"/>
  </cols>
  <sheetData>
    <row r="1" customFormat="false" ht="31.5" hidden="false" customHeight="true" outlineLevel="0" collapsed="false">
      <c r="A1" s="20" t="s">
        <v>921</v>
      </c>
      <c r="B1" s="20" t="s">
        <v>922</v>
      </c>
      <c r="C1" s="20" t="s">
        <v>923</v>
      </c>
      <c r="D1" s="20" t="s">
        <v>1613</v>
      </c>
      <c r="E1" s="20" t="s">
        <v>75</v>
      </c>
      <c r="F1" s="20" t="s">
        <v>186</v>
      </c>
      <c r="G1" s="20" t="s">
        <v>1614</v>
      </c>
      <c r="H1" s="20" t="s">
        <v>1615</v>
      </c>
      <c r="I1" s="20" t="s">
        <v>1616</v>
      </c>
      <c r="J1" s="20" t="s">
        <v>1617</v>
      </c>
    </row>
    <row r="2" customFormat="false" ht="15" hidden="false" customHeight="false" outlineLevel="0" collapsed="false">
      <c r="A2" s="22" t="s">
        <v>930</v>
      </c>
      <c r="B2" s="23" t="n">
        <v>45955</v>
      </c>
      <c r="C2" s="22" t="s">
        <v>931</v>
      </c>
      <c r="D2" s="22" t="s">
        <v>1618</v>
      </c>
      <c r="E2" s="21" t="n">
        <v>1001</v>
      </c>
      <c r="F2" s="22" t="s">
        <v>1619</v>
      </c>
      <c r="G2" s="27" t="n">
        <v>16</v>
      </c>
      <c r="H2" s="17" t="n">
        <v>88.58</v>
      </c>
      <c r="I2" s="17" t="n">
        <f aca="false">ROUND(G2*H2,2)</f>
        <v>1417.28</v>
      </c>
      <c r="J2" s="22" t="s">
        <v>725</v>
      </c>
    </row>
    <row r="3" customFormat="false" ht="15" hidden="false" customHeight="false" outlineLevel="0" collapsed="false">
      <c r="A3" s="22" t="s">
        <v>930</v>
      </c>
      <c r="B3" s="23" t="n">
        <v>45955</v>
      </c>
      <c r="C3" s="22" t="s">
        <v>931</v>
      </c>
      <c r="D3" s="22" t="s">
        <v>1618</v>
      </c>
      <c r="E3" s="21" t="n">
        <v>1001</v>
      </c>
      <c r="F3" s="22" t="s">
        <v>1620</v>
      </c>
      <c r="G3" s="27" t="n">
        <v>145</v>
      </c>
      <c r="H3" s="17" t="n">
        <v>9.44</v>
      </c>
      <c r="I3" s="17" t="n">
        <f aca="false">ROUND(G3*H3,2)</f>
        <v>1368.8</v>
      </c>
      <c r="J3" s="22" t="s">
        <v>725</v>
      </c>
    </row>
    <row r="4" customFormat="false" ht="15" hidden="false" customHeight="false" outlineLevel="0" collapsed="false">
      <c r="A4" s="22" t="s">
        <v>941</v>
      </c>
      <c r="B4" s="23" t="n">
        <v>45964</v>
      </c>
      <c r="C4" s="22" t="s">
        <v>939</v>
      </c>
      <c r="D4" s="22" t="s">
        <v>1621</v>
      </c>
      <c r="E4" s="21" t="n">
        <v>1001</v>
      </c>
      <c r="F4" s="22" t="s">
        <v>1622</v>
      </c>
      <c r="G4" s="27" t="n">
        <v>6</v>
      </c>
      <c r="H4" s="17" t="n">
        <v>92.93</v>
      </c>
      <c r="I4" s="17" t="n">
        <f aca="false">ROUND(G4*H4,2)</f>
        <v>557.58</v>
      </c>
      <c r="J4" s="22" t="s">
        <v>725</v>
      </c>
    </row>
    <row r="5" customFormat="false" ht="15" hidden="false" customHeight="false" outlineLevel="0" collapsed="false">
      <c r="A5" s="22" t="s">
        <v>941</v>
      </c>
      <c r="B5" s="23" t="n">
        <v>45964</v>
      </c>
      <c r="C5" s="22" t="s">
        <v>939</v>
      </c>
      <c r="D5" s="22" t="s">
        <v>1621</v>
      </c>
      <c r="E5" s="21" t="n">
        <v>1001</v>
      </c>
      <c r="F5" s="22" t="s">
        <v>1623</v>
      </c>
      <c r="G5" s="27" t="n">
        <v>4</v>
      </c>
      <c r="H5" s="17" t="n">
        <v>147.11</v>
      </c>
      <c r="I5" s="17" t="n">
        <f aca="false">ROUND(G5*H5,2)</f>
        <v>588.44</v>
      </c>
      <c r="J5" s="22" t="s">
        <v>725</v>
      </c>
    </row>
    <row r="6" customFormat="false" ht="15" hidden="false" customHeight="false" outlineLevel="0" collapsed="false">
      <c r="A6" s="22" t="s">
        <v>941</v>
      </c>
      <c r="B6" s="23" t="n">
        <v>45964</v>
      </c>
      <c r="C6" s="22" t="s">
        <v>939</v>
      </c>
      <c r="D6" s="22" t="s">
        <v>1621</v>
      </c>
      <c r="E6" s="21" t="n">
        <v>1001</v>
      </c>
      <c r="F6" s="22" t="s">
        <v>1624</v>
      </c>
      <c r="G6" s="27" t="n">
        <v>69</v>
      </c>
      <c r="H6" s="17" t="n">
        <v>19.43</v>
      </c>
      <c r="I6" s="17" t="n">
        <f aca="false">ROUND(G6*H6,2)</f>
        <v>1340.67</v>
      </c>
      <c r="J6" s="22" t="s">
        <v>725</v>
      </c>
    </row>
    <row r="7" customFormat="false" ht="15" hidden="false" customHeight="false" outlineLevel="0" collapsed="false">
      <c r="A7" s="22" t="s">
        <v>932</v>
      </c>
      <c r="B7" s="23" t="n">
        <v>45955</v>
      </c>
      <c r="C7" s="22" t="s">
        <v>933</v>
      </c>
      <c r="D7" s="22" t="s">
        <v>1625</v>
      </c>
      <c r="E7" s="21" t="n">
        <v>1001</v>
      </c>
      <c r="F7" s="22" t="s">
        <v>1626</v>
      </c>
      <c r="G7" s="27" t="n">
        <v>7</v>
      </c>
      <c r="H7" s="17" t="n">
        <v>59.53</v>
      </c>
      <c r="I7" s="17" t="n">
        <f aca="false">ROUND(G7*H7,2)</f>
        <v>416.71</v>
      </c>
      <c r="J7" s="22" t="s">
        <v>728</v>
      </c>
    </row>
    <row r="8" customFormat="false" ht="15" hidden="false" customHeight="false" outlineLevel="0" collapsed="false">
      <c r="A8" s="22" t="s">
        <v>932</v>
      </c>
      <c r="B8" s="23" t="n">
        <v>45955</v>
      </c>
      <c r="C8" s="22" t="s">
        <v>933</v>
      </c>
      <c r="D8" s="22" t="s">
        <v>1625</v>
      </c>
      <c r="E8" s="21" t="n">
        <v>1001</v>
      </c>
      <c r="F8" s="22" t="s">
        <v>1626</v>
      </c>
      <c r="G8" s="27" t="n">
        <v>25</v>
      </c>
      <c r="H8" s="17" t="n">
        <v>58.39</v>
      </c>
      <c r="I8" s="17" t="n">
        <f aca="false">ROUND(G8*H8,2)</f>
        <v>1459.75</v>
      </c>
      <c r="J8" s="22" t="s">
        <v>728</v>
      </c>
    </row>
    <row r="9" customFormat="false" ht="15" hidden="false" customHeight="false" outlineLevel="0" collapsed="false">
      <c r="A9" s="22" t="s">
        <v>932</v>
      </c>
      <c r="B9" s="23" t="n">
        <v>45955</v>
      </c>
      <c r="C9" s="22" t="s">
        <v>933</v>
      </c>
      <c r="D9" s="22" t="s">
        <v>1625</v>
      </c>
      <c r="E9" s="21" t="n">
        <v>1001</v>
      </c>
      <c r="F9" s="22" t="s">
        <v>1627</v>
      </c>
      <c r="G9" s="27" t="n">
        <v>28</v>
      </c>
      <c r="H9" s="17" t="n">
        <v>49.34</v>
      </c>
      <c r="I9" s="17" t="n">
        <f aca="false">ROUND(G9*H9,2)</f>
        <v>1381.52</v>
      </c>
      <c r="J9" s="22" t="s">
        <v>728</v>
      </c>
    </row>
    <row r="10" customFormat="false" ht="15" hidden="false" customHeight="false" outlineLevel="0" collapsed="false">
      <c r="A10" s="22" t="s">
        <v>932</v>
      </c>
      <c r="B10" s="23" t="n">
        <v>45955</v>
      </c>
      <c r="C10" s="22" t="s">
        <v>933</v>
      </c>
      <c r="D10" s="22" t="s">
        <v>1625</v>
      </c>
      <c r="E10" s="21" t="n">
        <v>1001</v>
      </c>
      <c r="F10" s="22" t="s">
        <v>1628</v>
      </c>
      <c r="G10" s="27" t="n">
        <v>3</v>
      </c>
      <c r="H10" s="17" t="n">
        <v>413.29</v>
      </c>
      <c r="I10" s="17" t="n">
        <f aca="false">ROUND(G10*H10,2)</f>
        <v>1239.87</v>
      </c>
      <c r="J10" s="22" t="s">
        <v>728</v>
      </c>
    </row>
    <row r="11" customFormat="false" ht="15" hidden="false" customHeight="false" outlineLevel="0" collapsed="false">
      <c r="A11" s="22" t="s">
        <v>936</v>
      </c>
      <c r="B11" s="23" t="n">
        <v>45958</v>
      </c>
      <c r="C11" s="22" t="s">
        <v>937</v>
      </c>
      <c r="D11" s="22" t="s">
        <v>1618</v>
      </c>
      <c r="E11" s="21" t="n">
        <v>1002</v>
      </c>
      <c r="F11" s="22" t="s">
        <v>1619</v>
      </c>
      <c r="G11" s="27" t="n">
        <v>19</v>
      </c>
      <c r="H11" s="17" t="n">
        <v>88.12</v>
      </c>
      <c r="I11" s="17" t="n">
        <f aca="false">ROUND(G11*H11,2)</f>
        <v>1674.28</v>
      </c>
      <c r="J11" s="22" t="s">
        <v>725</v>
      </c>
    </row>
    <row r="12" customFormat="false" ht="15" hidden="false" customHeight="false" outlineLevel="0" collapsed="false">
      <c r="A12" s="22" t="s">
        <v>936</v>
      </c>
      <c r="B12" s="23" t="n">
        <v>45958</v>
      </c>
      <c r="C12" s="22" t="s">
        <v>937</v>
      </c>
      <c r="D12" s="22" t="s">
        <v>1618</v>
      </c>
      <c r="E12" s="21" t="n">
        <v>1002</v>
      </c>
      <c r="F12" s="22" t="s">
        <v>1619</v>
      </c>
      <c r="G12" s="27" t="n">
        <v>14</v>
      </c>
      <c r="H12" s="17" t="n">
        <v>87.47</v>
      </c>
      <c r="I12" s="17" t="n">
        <f aca="false">ROUND(G12*H12,2)</f>
        <v>1224.58</v>
      </c>
      <c r="J12" s="22" t="s">
        <v>725</v>
      </c>
    </row>
    <row r="13" customFormat="false" ht="15" hidden="false" customHeight="false" outlineLevel="0" collapsed="false">
      <c r="A13" s="22" t="s">
        <v>936</v>
      </c>
      <c r="B13" s="23" t="n">
        <v>45958</v>
      </c>
      <c r="C13" s="22" t="s">
        <v>937</v>
      </c>
      <c r="D13" s="22" t="s">
        <v>1618</v>
      </c>
      <c r="E13" s="21" t="n">
        <v>1002</v>
      </c>
      <c r="F13" s="22" t="s">
        <v>1629</v>
      </c>
      <c r="G13" s="27" t="n">
        <v>20</v>
      </c>
      <c r="H13" s="17" t="n">
        <v>66.03</v>
      </c>
      <c r="I13" s="17" t="n">
        <f aca="false">ROUND(G13*H13,2)</f>
        <v>1320.6</v>
      </c>
      <c r="J13" s="22" t="s">
        <v>725</v>
      </c>
    </row>
    <row r="14" customFormat="false" ht="15" hidden="false" customHeight="false" outlineLevel="0" collapsed="false">
      <c r="A14" s="22" t="s">
        <v>962</v>
      </c>
      <c r="B14" s="23" t="n">
        <v>45986</v>
      </c>
      <c r="C14" s="22" t="s">
        <v>939</v>
      </c>
      <c r="D14" s="22" t="s">
        <v>1621</v>
      </c>
      <c r="E14" s="21" t="n">
        <v>1002</v>
      </c>
      <c r="F14" s="22" t="s">
        <v>1624</v>
      </c>
      <c r="G14" s="27" t="n">
        <v>94</v>
      </c>
      <c r="H14" s="17" t="n">
        <v>19.05</v>
      </c>
      <c r="I14" s="17" t="n">
        <f aca="false">ROUND(G14*H14,2)</f>
        <v>1790.7</v>
      </c>
      <c r="J14" s="22" t="s">
        <v>725</v>
      </c>
    </row>
    <row r="15" customFormat="false" ht="15" hidden="false" customHeight="false" outlineLevel="0" collapsed="false">
      <c r="A15" s="22" t="s">
        <v>962</v>
      </c>
      <c r="B15" s="23" t="n">
        <v>45986</v>
      </c>
      <c r="C15" s="22" t="s">
        <v>939</v>
      </c>
      <c r="D15" s="22" t="s">
        <v>1621</v>
      </c>
      <c r="E15" s="21" t="n">
        <v>1002</v>
      </c>
      <c r="F15" s="22" t="s">
        <v>1624</v>
      </c>
      <c r="G15" s="27" t="n">
        <v>89</v>
      </c>
      <c r="H15" s="17" t="n">
        <v>20.27</v>
      </c>
      <c r="I15" s="17" t="n">
        <f aca="false">ROUND(G15*H15,2)</f>
        <v>1804.03</v>
      </c>
      <c r="J15" s="22" t="s">
        <v>725</v>
      </c>
    </row>
    <row r="16" customFormat="false" ht="15" hidden="false" customHeight="false" outlineLevel="0" collapsed="false">
      <c r="A16" s="22" t="s">
        <v>963</v>
      </c>
      <c r="B16" s="23" t="n">
        <v>45987</v>
      </c>
      <c r="C16" s="22" t="s">
        <v>964</v>
      </c>
      <c r="D16" s="22" t="s">
        <v>1630</v>
      </c>
      <c r="E16" s="21" t="n">
        <v>1002</v>
      </c>
      <c r="F16" s="22" t="s">
        <v>1631</v>
      </c>
      <c r="G16" s="27" t="n">
        <v>3</v>
      </c>
      <c r="H16" s="17" t="n">
        <v>231.22</v>
      </c>
      <c r="I16" s="17" t="n">
        <f aca="false">ROUND(G16*H16,2)</f>
        <v>693.66</v>
      </c>
      <c r="J16" s="22" t="s">
        <v>725</v>
      </c>
    </row>
    <row r="17" customFormat="false" ht="15" hidden="false" customHeight="false" outlineLevel="0" collapsed="false">
      <c r="A17" s="22" t="s">
        <v>963</v>
      </c>
      <c r="B17" s="23" t="n">
        <v>45987</v>
      </c>
      <c r="C17" s="22" t="s">
        <v>964</v>
      </c>
      <c r="D17" s="22" t="s">
        <v>1630</v>
      </c>
      <c r="E17" s="21" t="n">
        <v>1002</v>
      </c>
      <c r="F17" s="22" t="s">
        <v>1632</v>
      </c>
      <c r="G17" s="27" t="n">
        <v>6</v>
      </c>
      <c r="H17" s="17" t="n">
        <v>115</v>
      </c>
      <c r="I17" s="17" t="n">
        <f aca="false">ROUND(G17*H17,2)</f>
        <v>690</v>
      </c>
      <c r="J17" s="22" t="s">
        <v>725</v>
      </c>
    </row>
    <row r="18" customFormat="false" ht="15" hidden="false" customHeight="false" outlineLevel="0" collapsed="false">
      <c r="A18" s="22" t="s">
        <v>963</v>
      </c>
      <c r="B18" s="23" t="n">
        <v>45987</v>
      </c>
      <c r="C18" s="22" t="s">
        <v>964</v>
      </c>
      <c r="D18" s="22" t="s">
        <v>1630</v>
      </c>
      <c r="E18" s="21" t="n">
        <v>1002</v>
      </c>
      <c r="F18" s="22" t="s">
        <v>1631</v>
      </c>
      <c r="G18" s="27" t="n">
        <v>6</v>
      </c>
      <c r="H18" s="17" t="n">
        <v>229.88</v>
      </c>
      <c r="I18" s="17" t="n">
        <f aca="false">ROUND(G18*H18,2)</f>
        <v>1379.28</v>
      </c>
      <c r="J18" s="22" t="s">
        <v>725</v>
      </c>
    </row>
    <row r="19" customFormat="false" ht="15" hidden="false" customHeight="false" outlineLevel="0" collapsed="false">
      <c r="A19" s="22" t="s">
        <v>951</v>
      </c>
      <c r="B19" s="23" t="n">
        <v>45977</v>
      </c>
      <c r="C19" s="22" t="s">
        <v>939</v>
      </c>
      <c r="D19" s="22" t="s">
        <v>1621</v>
      </c>
      <c r="E19" s="21" t="n">
        <v>1002</v>
      </c>
      <c r="F19" s="22" t="s">
        <v>1624</v>
      </c>
      <c r="G19" s="27" t="n">
        <v>111</v>
      </c>
      <c r="H19" s="17" t="n">
        <v>20.16</v>
      </c>
      <c r="I19" s="17" t="n">
        <f aca="false">ROUND(G19*H19,2)</f>
        <v>2237.76</v>
      </c>
      <c r="J19" s="22" t="s">
        <v>725</v>
      </c>
    </row>
    <row r="20" customFormat="false" ht="15" hidden="false" customHeight="false" outlineLevel="0" collapsed="false">
      <c r="A20" s="22" t="s">
        <v>951</v>
      </c>
      <c r="B20" s="23" t="n">
        <v>45977</v>
      </c>
      <c r="C20" s="22" t="s">
        <v>939</v>
      </c>
      <c r="D20" s="22" t="s">
        <v>1621</v>
      </c>
      <c r="E20" s="21" t="n">
        <v>1002</v>
      </c>
      <c r="F20" s="22" t="s">
        <v>1622</v>
      </c>
      <c r="G20" s="27" t="n">
        <v>20</v>
      </c>
      <c r="H20" s="17" t="n">
        <v>92.91</v>
      </c>
      <c r="I20" s="17" t="n">
        <f aca="false">ROUND(G20*H20,2)</f>
        <v>1858.2</v>
      </c>
      <c r="J20" s="22" t="s">
        <v>725</v>
      </c>
    </row>
    <row r="21" customFormat="false" ht="15" hidden="false" customHeight="false" outlineLevel="0" collapsed="false">
      <c r="A21" s="22" t="s">
        <v>938</v>
      </c>
      <c r="B21" s="23" t="n">
        <v>45962</v>
      </c>
      <c r="C21" s="22" t="s">
        <v>939</v>
      </c>
      <c r="D21" s="22" t="s">
        <v>1621</v>
      </c>
      <c r="E21" s="21" t="n">
        <v>1002</v>
      </c>
      <c r="F21" s="22" t="s">
        <v>1624</v>
      </c>
      <c r="G21" s="27" t="n">
        <v>109</v>
      </c>
      <c r="H21" s="17" t="n">
        <v>18.82</v>
      </c>
      <c r="I21" s="17" t="n">
        <f aca="false">ROUND(G21*H21,2)</f>
        <v>2051.38</v>
      </c>
      <c r="J21" s="22" t="s">
        <v>725</v>
      </c>
    </row>
    <row r="22" customFormat="false" ht="15" hidden="false" customHeight="false" outlineLevel="0" collapsed="false">
      <c r="A22" s="22" t="s">
        <v>938</v>
      </c>
      <c r="B22" s="23" t="n">
        <v>45962</v>
      </c>
      <c r="C22" s="22" t="s">
        <v>939</v>
      </c>
      <c r="D22" s="22" t="s">
        <v>1621</v>
      </c>
      <c r="E22" s="21" t="n">
        <v>1002</v>
      </c>
      <c r="F22" s="22" t="s">
        <v>1622</v>
      </c>
      <c r="G22" s="27" t="n">
        <v>23</v>
      </c>
      <c r="H22" s="17" t="n">
        <v>100.48</v>
      </c>
      <c r="I22" s="17" t="n">
        <f aca="false">ROUND(G22*H22,2)</f>
        <v>2311.04</v>
      </c>
      <c r="J22" s="22" t="s">
        <v>725</v>
      </c>
    </row>
    <row r="23" customFormat="false" ht="15" hidden="false" customHeight="false" outlineLevel="0" collapsed="false">
      <c r="A23" s="22" t="s">
        <v>966</v>
      </c>
      <c r="B23" s="23" t="n">
        <v>45990</v>
      </c>
      <c r="C23" s="22" t="s">
        <v>959</v>
      </c>
      <c r="D23" s="22" t="s">
        <v>1633</v>
      </c>
      <c r="E23" s="21" t="n">
        <v>1002</v>
      </c>
      <c r="F23" s="22" t="s">
        <v>1634</v>
      </c>
      <c r="G23" s="27" t="n">
        <v>20</v>
      </c>
      <c r="H23" s="17" t="n">
        <v>58.29</v>
      </c>
      <c r="I23" s="17" t="n">
        <f aca="false">ROUND(G23*H23,2)</f>
        <v>1165.8</v>
      </c>
      <c r="J23" s="22" t="s">
        <v>725</v>
      </c>
    </row>
    <row r="24" customFormat="false" ht="15" hidden="false" customHeight="false" outlineLevel="0" collapsed="false">
      <c r="A24" s="22" t="s">
        <v>966</v>
      </c>
      <c r="B24" s="23" t="n">
        <v>45990</v>
      </c>
      <c r="C24" s="22" t="s">
        <v>959</v>
      </c>
      <c r="D24" s="22" t="s">
        <v>1633</v>
      </c>
      <c r="E24" s="21" t="n">
        <v>1002</v>
      </c>
      <c r="F24" s="22" t="s">
        <v>1635</v>
      </c>
      <c r="G24" s="27" t="n">
        <v>30</v>
      </c>
      <c r="H24" s="17" t="n">
        <v>85.34</v>
      </c>
      <c r="I24" s="17" t="n">
        <f aca="false">ROUND(G24*H24,2)</f>
        <v>2560.2</v>
      </c>
      <c r="J24" s="22" t="s">
        <v>725</v>
      </c>
    </row>
    <row r="25" customFormat="false" ht="15" hidden="false" customHeight="false" outlineLevel="0" collapsed="false">
      <c r="A25" s="22" t="s">
        <v>966</v>
      </c>
      <c r="B25" s="23" t="n">
        <v>45990</v>
      </c>
      <c r="C25" s="22" t="s">
        <v>959</v>
      </c>
      <c r="D25" s="22" t="s">
        <v>1633</v>
      </c>
      <c r="E25" s="21" t="n">
        <v>1002</v>
      </c>
      <c r="F25" s="22" t="s">
        <v>1636</v>
      </c>
      <c r="G25" s="27" t="n">
        <v>15</v>
      </c>
      <c r="H25" s="17" t="n">
        <v>127.77</v>
      </c>
      <c r="I25" s="17" t="n">
        <f aca="false">ROUND(G25*H25,2)</f>
        <v>1916.55</v>
      </c>
      <c r="J25" s="22" t="s">
        <v>725</v>
      </c>
    </row>
    <row r="26" customFormat="false" ht="15" hidden="false" customHeight="false" outlineLevel="0" collapsed="false">
      <c r="A26" s="22" t="s">
        <v>928</v>
      </c>
      <c r="B26" s="23" t="n">
        <v>45953</v>
      </c>
      <c r="C26" s="22" t="s">
        <v>929</v>
      </c>
      <c r="D26" s="22" t="s">
        <v>1637</v>
      </c>
      <c r="E26" s="21" t="n">
        <v>1002</v>
      </c>
      <c r="F26" s="22" t="s">
        <v>1638</v>
      </c>
      <c r="G26" s="27" t="n">
        <v>8</v>
      </c>
      <c r="H26" s="17" t="n">
        <v>216.12</v>
      </c>
      <c r="I26" s="17" t="n">
        <f aca="false">ROUND(G26*H26,2)</f>
        <v>1728.96</v>
      </c>
      <c r="J26" s="22" t="s">
        <v>725</v>
      </c>
    </row>
    <row r="27" customFormat="false" ht="15" hidden="false" customHeight="false" outlineLevel="0" collapsed="false">
      <c r="A27" s="22" t="s">
        <v>928</v>
      </c>
      <c r="B27" s="23" t="n">
        <v>45953</v>
      </c>
      <c r="C27" s="22" t="s">
        <v>929</v>
      </c>
      <c r="D27" s="22" t="s">
        <v>1637</v>
      </c>
      <c r="E27" s="21" t="n">
        <v>1002</v>
      </c>
      <c r="F27" s="22" t="s">
        <v>1639</v>
      </c>
      <c r="G27" s="27" t="n">
        <v>1</v>
      </c>
      <c r="H27" s="17" t="n">
        <v>2221.75</v>
      </c>
      <c r="I27" s="17" t="n">
        <f aca="false">ROUND(G27*H27,2)</f>
        <v>2221.75</v>
      </c>
      <c r="J27" s="22" t="s">
        <v>725</v>
      </c>
    </row>
    <row r="28" customFormat="false" ht="15" hidden="false" customHeight="false" outlineLevel="0" collapsed="false">
      <c r="A28" s="22" t="s">
        <v>1167</v>
      </c>
      <c r="B28" s="23" t="n">
        <v>46090</v>
      </c>
      <c r="C28" s="22" t="s">
        <v>957</v>
      </c>
      <c r="D28" s="22" t="s">
        <v>1625</v>
      </c>
      <c r="E28" s="21" t="n">
        <v>1003</v>
      </c>
      <c r="F28" s="22" t="s">
        <v>1627</v>
      </c>
      <c r="G28" s="27" t="n">
        <v>40</v>
      </c>
      <c r="H28" s="17" t="n">
        <v>51.44</v>
      </c>
      <c r="I28" s="17" t="n">
        <f aca="false">ROUND(G28*H28,2)</f>
        <v>2057.6</v>
      </c>
      <c r="J28" s="22" t="s">
        <v>725</v>
      </c>
    </row>
    <row r="29" customFormat="false" ht="15" hidden="false" customHeight="false" outlineLevel="0" collapsed="false">
      <c r="A29" s="22" t="s">
        <v>1167</v>
      </c>
      <c r="B29" s="23" t="n">
        <v>46090</v>
      </c>
      <c r="C29" s="22" t="s">
        <v>957</v>
      </c>
      <c r="D29" s="22" t="s">
        <v>1625</v>
      </c>
      <c r="E29" s="21" t="n">
        <v>1003</v>
      </c>
      <c r="F29" s="22" t="s">
        <v>1628</v>
      </c>
      <c r="G29" s="27" t="n">
        <v>5</v>
      </c>
      <c r="H29" s="17" t="n">
        <v>403.91</v>
      </c>
      <c r="I29" s="17" t="n">
        <f aca="false">ROUND(G29*H29,2)</f>
        <v>2019.55</v>
      </c>
      <c r="J29" s="22" t="s">
        <v>725</v>
      </c>
    </row>
    <row r="30" customFormat="false" ht="15" hidden="false" customHeight="false" outlineLevel="0" collapsed="false">
      <c r="A30" s="22" t="s">
        <v>1167</v>
      </c>
      <c r="B30" s="23" t="n">
        <v>46090</v>
      </c>
      <c r="C30" s="22" t="s">
        <v>957</v>
      </c>
      <c r="D30" s="22" t="s">
        <v>1625</v>
      </c>
      <c r="E30" s="21" t="n">
        <v>1003</v>
      </c>
      <c r="F30" s="22" t="s">
        <v>1628</v>
      </c>
      <c r="G30" s="27" t="n">
        <v>4</v>
      </c>
      <c r="H30" s="17" t="n">
        <v>420.76</v>
      </c>
      <c r="I30" s="17" t="n">
        <f aca="false">ROUND(G30*H30,2)</f>
        <v>1683.04</v>
      </c>
      <c r="J30" s="22" t="s">
        <v>725</v>
      </c>
    </row>
    <row r="31" customFormat="false" ht="15" hidden="false" customHeight="false" outlineLevel="0" collapsed="false">
      <c r="A31" s="22" t="s">
        <v>1167</v>
      </c>
      <c r="B31" s="23" t="n">
        <v>46090</v>
      </c>
      <c r="C31" s="22" t="s">
        <v>957</v>
      </c>
      <c r="D31" s="22" t="s">
        <v>1625</v>
      </c>
      <c r="E31" s="21" t="n">
        <v>1003</v>
      </c>
      <c r="F31" s="22" t="s">
        <v>1626</v>
      </c>
      <c r="G31" s="27" t="n">
        <v>20</v>
      </c>
      <c r="H31" s="17" t="n">
        <v>57.08</v>
      </c>
      <c r="I31" s="17" t="n">
        <f aca="false">ROUND(G31*H31,2)</f>
        <v>1141.6</v>
      </c>
      <c r="J31" s="22" t="s">
        <v>725</v>
      </c>
    </row>
    <row r="32" customFormat="false" ht="15" hidden="false" customHeight="false" outlineLevel="0" collapsed="false">
      <c r="A32" s="22" t="s">
        <v>1167</v>
      </c>
      <c r="B32" s="23" t="n">
        <v>46090</v>
      </c>
      <c r="C32" s="22" t="s">
        <v>957</v>
      </c>
      <c r="D32" s="22" t="s">
        <v>1625</v>
      </c>
      <c r="E32" s="21" t="n">
        <v>1003</v>
      </c>
      <c r="F32" s="22" t="s">
        <v>1628</v>
      </c>
      <c r="G32" s="27" t="n">
        <v>6</v>
      </c>
      <c r="H32" s="17" t="n">
        <v>412.85</v>
      </c>
      <c r="I32" s="17" t="n">
        <f aca="false">ROUND(G32*H32,2)</f>
        <v>2477.1</v>
      </c>
      <c r="J32" s="22" t="s">
        <v>725</v>
      </c>
    </row>
    <row r="33" customFormat="false" ht="15" hidden="false" customHeight="false" outlineLevel="0" collapsed="false">
      <c r="A33" s="22" t="s">
        <v>945</v>
      </c>
      <c r="B33" s="23" t="n">
        <v>45974</v>
      </c>
      <c r="C33" s="22" t="s">
        <v>946</v>
      </c>
      <c r="D33" s="22" t="s">
        <v>1640</v>
      </c>
      <c r="E33" s="21" t="n">
        <v>1003</v>
      </c>
      <c r="F33" s="22" t="s">
        <v>1641</v>
      </c>
      <c r="G33" s="27" t="n">
        <v>1</v>
      </c>
      <c r="H33" s="17" t="n">
        <v>9598.91</v>
      </c>
      <c r="I33" s="17" t="n">
        <f aca="false">ROUND(G33*H33,2)</f>
        <v>9598.91</v>
      </c>
      <c r="J33" s="22" t="s">
        <v>725</v>
      </c>
    </row>
    <row r="34" customFormat="false" ht="15" hidden="false" customHeight="false" outlineLevel="0" collapsed="false">
      <c r="A34" s="22" t="s">
        <v>945</v>
      </c>
      <c r="B34" s="23" t="n">
        <v>45974</v>
      </c>
      <c r="C34" s="22" t="s">
        <v>946</v>
      </c>
      <c r="D34" s="22" t="s">
        <v>1640</v>
      </c>
      <c r="E34" s="21" t="n">
        <v>1003</v>
      </c>
      <c r="F34" s="22" t="s">
        <v>1642</v>
      </c>
      <c r="G34" s="27" t="n">
        <v>1</v>
      </c>
      <c r="H34" s="17" t="n">
        <v>3984.95</v>
      </c>
      <c r="I34" s="17" t="n">
        <f aca="false">ROUND(G34*H34,2)</f>
        <v>3984.95</v>
      </c>
      <c r="J34" s="22" t="s">
        <v>725</v>
      </c>
    </row>
    <row r="35" customFormat="false" ht="15" hidden="false" customHeight="false" outlineLevel="0" collapsed="false">
      <c r="A35" s="22" t="s">
        <v>945</v>
      </c>
      <c r="B35" s="23" t="n">
        <v>45974</v>
      </c>
      <c r="C35" s="22" t="s">
        <v>946</v>
      </c>
      <c r="D35" s="22" t="s">
        <v>1640</v>
      </c>
      <c r="E35" s="21" t="n">
        <v>1003</v>
      </c>
      <c r="F35" s="22" t="s">
        <v>1641</v>
      </c>
      <c r="G35" s="27" t="n">
        <v>1</v>
      </c>
      <c r="H35" s="17" t="n">
        <v>9750.39</v>
      </c>
      <c r="I35" s="17" t="n">
        <f aca="false">ROUND(G35*H35,2)</f>
        <v>9750.39</v>
      </c>
      <c r="J35" s="22" t="s">
        <v>725</v>
      </c>
    </row>
    <row r="36" customFormat="false" ht="15" hidden="false" customHeight="false" outlineLevel="0" collapsed="false">
      <c r="A36" s="22" t="s">
        <v>945</v>
      </c>
      <c r="B36" s="23" t="n">
        <v>45974</v>
      </c>
      <c r="C36" s="22" t="s">
        <v>946</v>
      </c>
      <c r="D36" s="22" t="s">
        <v>1640</v>
      </c>
      <c r="E36" s="21" t="n">
        <v>1003</v>
      </c>
      <c r="F36" s="22" t="s">
        <v>1643</v>
      </c>
      <c r="G36" s="27" t="n">
        <v>1</v>
      </c>
      <c r="H36" s="17" t="n">
        <v>7182.17</v>
      </c>
      <c r="I36" s="17" t="n">
        <f aca="false">ROUND(G36*H36,2)</f>
        <v>7182.17</v>
      </c>
      <c r="J36" s="22" t="s">
        <v>725</v>
      </c>
    </row>
    <row r="37" customFormat="false" ht="15" hidden="false" customHeight="false" outlineLevel="0" collapsed="false">
      <c r="A37" s="22" t="s">
        <v>971</v>
      </c>
      <c r="B37" s="23" t="n">
        <v>45999</v>
      </c>
      <c r="C37" s="22" t="s">
        <v>949</v>
      </c>
      <c r="D37" s="22" t="s">
        <v>1644</v>
      </c>
      <c r="E37" s="21" t="n">
        <v>1003</v>
      </c>
      <c r="F37" s="22" t="s">
        <v>1645</v>
      </c>
      <c r="G37" s="27" t="n">
        <v>2</v>
      </c>
      <c r="H37" s="17" t="n">
        <v>618.74</v>
      </c>
      <c r="I37" s="17" t="n">
        <f aca="false">ROUND(G37*H37,2)</f>
        <v>1237.48</v>
      </c>
      <c r="J37" s="22" t="s">
        <v>725</v>
      </c>
    </row>
    <row r="38" customFormat="false" ht="15" hidden="false" customHeight="false" outlineLevel="0" collapsed="false">
      <c r="A38" s="22" t="s">
        <v>971</v>
      </c>
      <c r="B38" s="23" t="n">
        <v>45999</v>
      </c>
      <c r="C38" s="22" t="s">
        <v>949</v>
      </c>
      <c r="D38" s="22" t="s">
        <v>1644</v>
      </c>
      <c r="E38" s="21" t="n">
        <v>1003</v>
      </c>
      <c r="F38" s="22" t="s">
        <v>1646</v>
      </c>
      <c r="G38" s="27" t="n">
        <v>2</v>
      </c>
      <c r="H38" s="17" t="n">
        <v>794.85</v>
      </c>
      <c r="I38" s="17" t="n">
        <f aca="false">ROUND(G38*H38,2)</f>
        <v>1589.7</v>
      </c>
      <c r="J38" s="22" t="s">
        <v>725</v>
      </c>
    </row>
    <row r="39" customFormat="false" ht="15" hidden="false" customHeight="false" outlineLevel="0" collapsed="false">
      <c r="A39" s="22" t="s">
        <v>940</v>
      </c>
      <c r="B39" s="23" t="n">
        <v>45963</v>
      </c>
      <c r="C39" s="22" t="s">
        <v>929</v>
      </c>
      <c r="D39" s="22" t="s">
        <v>1637</v>
      </c>
      <c r="E39" s="21" t="n">
        <v>1003</v>
      </c>
      <c r="F39" s="22" t="s">
        <v>1647</v>
      </c>
      <c r="G39" s="27" t="n">
        <v>40</v>
      </c>
      <c r="H39" s="17" t="n">
        <v>43.9</v>
      </c>
      <c r="I39" s="17" t="n">
        <f aca="false">ROUND(G39*H39,2)</f>
        <v>1756</v>
      </c>
      <c r="J39" s="22" t="s">
        <v>725</v>
      </c>
    </row>
    <row r="40" customFormat="false" ht="15" hidden="false" customHeight="false" outlineLevel="0" collapsed="false">
      <c r="A40" s="22" t="s">
        <v>940</v>
      </c>
      <c r="B40" s="23" t="n">
        <v>45963</v>
      </c>
      <c r="C40" s="22" t="s">
        <v>929</v>
      </c>
      <c r="D40" s="22" t="s">
        <v>1637</v>
      </c>
      <c r="E40" s="21" t="n">
        <v>1003</v>
      </c>
      <c r="F40" s="22" t="s">
        <v>1639</v>
      </c>
      <c r="G40" s="27" t="n">
        <v>1</v>
      </c>
      <c r="H40" s="17" t="n">
        <v>2139.79</v>
      </c>
      <c r="I40" s="17" t="n">
        <f aca="false">ROUND(G40*H40,2)</f>
        <v>2139.79</v>
      </c>
      <c r="J40" s="22" t="s">
        <v>725</v>
      </c>
    </row>
    <row r="41" customFormat="false" ht="15" hidden="false" customHeight="false" outlineLevel="0" collapsed="false">
      <c r="A41" s="22" t="s">
        <v>940</v>
      </c>
      <c r="B41" s="23" t="n">
        <v>45963</v>
      </c>
      <c r="C41" s="22" t="s">
        <v>929</v>
      </c>
      <c r="D41" s="22" t="s">
        <v>1637</v>
      </c>
      <c r="E41" s="21" t="n">
        <v>1003</v>
      </c>
      <c r="F41" s="22" t="s">
        <v>1638</v>
      </c>
      <c r="G41" s="27" t="n">
        <v>7</v>
      </c>
      <c r="H41" s="17" t="n">
        <v>218.36</v>
      </c>
      <c r="I41" s="17" t="n">
        <f aca="false">ROUND(G41*H41,2)</f>
        <v>1528.52</v>
      </c>
      <c r="J41" s="22" t="s">
        <v>725</v>
      </c>
    </row>
    <row r="42" customFormat="false" ht="15" hidden="false" customHeight="false" outlineLevel="0" collapsed="false">
      <c r="A42" s="22" t="s">
        <v>940</v>
      </c>
      <c r="B42" s="23" t="n">
        <v>45963</v>
      </c>
      <c r="C42" s="22" t="s">
        <v>929</v>
      </c>
      <c r="D42" s="22" t="s">
        <v>1637</v>
      </c>
      <c r="E42" s="21" t="n">
        <v>1003</v>
      </c>
      <c r="F42" s="22" t="s">
        <v>1647</v>
      </c>
      <c r="G42" s="27" t="n">
        <v>56</v>
      </c>
      <c r="H42" s="17" t="n">
        <v>42.64</v>
      </c>
      <c r="I42" s="17" t="n">
        <f aca="false">ROUND(G42*H42,2)</f>
        <v>2387.84</v>
      </c>
      <c r="J42" s="22" t="s">
        <v>725</v>
      </c>
    </row>
    <row r="43" customFormat="false" ht="15" hidden="false" customHeight="false" outlineLevel="0" collapsed="false">
      <c r="A43" s="22" t="s">
        <v>1036</v>
      </c>
      <c r="B43" s="23" t="n">
        <v>46036</v>
      </c>
      <c r="C43" s="22" t="s">
        <v>1002</v>
      </c>
      <c r="D43" s="22" t="s">
        <v>1637</v>
      </c>
      <c r="E43" s="21" t="n">
        <v>1003</v>
      </c>
      <c r="F43" s="22" t="s">
        <v>1647</v>
      </c>
      <c r="G43" s="27" t="n">
        <v>47</v>
      </c>
      <c r="H43" s="17" t="n">
        <v>40.73</v>
      </c>
      <c r="I43" s="17" t="n">
        <f aca="false">ROUND(G43*H43,2)</f>
        <v>1914.31</v>
      </c>
      <c r="J43" s="22" t="s">
        <v>725</v>
      </c>
    </row>
    <row r="44" customFormat="false" ht="15" hidden="false" customHeight="false" outlineLevel="0" collapsed="false">
      <c r="A44" s="22" t="s">
        <v>1036</v>
      </c>
      <c r="B44" s="23" t="n">
        <v>46036</v>
      </c>
      <c r="C44" s="22" t="s">
        <v>1002</v>
      </c>
      <c r="D44" s="22" t="s">
        <v>1637</v>
      </c>
      <c r="E44" s="21" t="n">
        <v>1003</v>
      </c>
      <c r="F44" s="22" t="s">
        <v>1647</v>
      </c>
      <c r="G44" s="27" t="n">
        <v>58</v>
      </c>
      <c r="H44" s="17" t="n">
        <v>40.64</v>
      </c>
      <c r="I44" s="17" t="n">
        <f aca="false">ROUND(G44*H44,2)</f>
        <v>2357.12</v>
      </c>
      <c r="J44" s="22" t="s">
        <v>725</v>
      </c>
    </row>
    <row r="45" customFormat="false" ht="15" hidden="false" customHeight="false" outlineLevel="0" collapsed="false">
      <c r="A45" s="22" t="s">
        <v>934</v>
      </c>
      <c r="B45" s="23" t="n">
        <v>45956</v>
      </c>
      <c r="C45" s="22" t="s">
        <v>935</v>
      </c>
      <c r="D45" s="22" t="s">
        <v>1648</v>
      </c>
      <c r="E45" s="21" t="n">
        <v>1003</v>
      </c>
      <c r="F45" s="22" t="s">
        <v>1649</v>
      </c>
      <c r="G45" s="27" t="n">
        <v>14</v>
      </c>
      <c r="H45" s="17" t="n">
        <v>168.94</v>
      </c>
      <c r="I45" s="17" t="n">
        <f aca="false">ROUND(G45*H45,2)</f>
        <v>2365.16</v>
      </c>
      <c r="J45" s="22" t="s">
        <v>728</v>
      </c>
    </row>
    <row r="46" customFormat="false" ht="15" hidden="false" customHeight="false" outlineLevel="0" collapsed="false">
      <c r="A46" s="22" t="s">
        <v>934</v>
      </c>
      <c r="B46" s="23" t="n">
        <v>45956</v>
      </c>
      <c r="C46" s="22" t="s">
        <v>935</v>
      </c>
      <c r="D46" s="22" t="s">
        <v>1648</v>
      </c>
      <c r="E46" s="21" t="n">
        <v>1003</v>
      </c>
      <c r="F46" s="22" t="s">
        <v>1650</v>
      </c>
      <c r="G46" s="27" t="n">
        <v>37</v>
      </c>
      <c r="H46" s="17" t="n">
        <v>43.04</v>
      </c>
      <c r="I46" s="17" t="n">
        <f aca="false">ROUND(G46*H46,2)</f>
        <v>1592.48</v>
      </c>
      <c r="J46" s="22" t="s">
        <v>728</v>
      </c>
    </row>
    <row r="47" customFormat="false" ht="15" hidden="false" customHeight="false" outlineLevel="0" collapsed="false">
      <c r="A47" s="22" t="s">
        <v>934</v>
      </c>
      <c r="B47" s="23" t="n">
        <v>45956</v>
      </c>
      <c r="C47" s="22" t="s">
        <v>935</v>
      </c>
      <c r="D47" s="22" t="s">
        <v>1648</v>
      </c>
      <c r="E47" s="21" t="n">
        <v>1003</v>
      </c>
      <c r="F47" s="22" t="s">
        <v>1651</v>
      </c>
      <c r="G47" s="27" t="n">
        <v>35</v>
      </c>
      <c r="H47" s="17" t="n">
        <v>37.42</v>
      </c>
      <c r="I47" s="17" t="n">
        <f aca="false">ROUND(G47*H47,2)</f>
        <v>1309.7</v>
      </c>
      <c r="J47" s="22" t="s">
        <v>728</v>
      </c>
    </row>
    <row r="48" customFormat="false" ht="15" hidden="false" customHeight="false" outlineLevel="0" collapsed="false">
      <c r="A48" s="22" t="s">
        <v>1030</v>
      </c>
      <c r="B48" s="23" t="n">
        <v>46031</v>
      </c>
      <c r="C48" s="22" t="s">
        <v>933</v>
      </c>
      <c r="D48" s="22" t="s">
        <v>1625</v>
      </c>
      <c r="E48" s="21" t="n">
        <v>1003</v>
      </c>
      <c r="F48" s="22" t="s">
        <v>1628</v>
      </c>
      <c r="G48" s="27" t="n">
        <v>5</v>
      </c>
      <c r="H48" s="17" t="n">
        <v>421.29</v>
      </c>
      <c r="I48" s="17" t="n">
        <f aca="false">ROUND(G48*H48,2)</f>
        <v>2106.45</v>
      </c>
      <c r="J48" s="22" t="s">
        <v>725</v>
      </c>
    </row>
    <row r="49" customFormat="false" ht="15" hidden="false" customHeight="false" outlineLevel="0" collapsed="false">
      <c r="A49" s="22" t="s">
        <v>1030</v>
      </c>
      <c r="B49" s="23" t="n">
        <v>46031</v>
      </c>
      <c r="C49" s="22" t="s">
        <v>933</v>
      </c>
      <c r="D49" s="22" t="s">
        <v>1625</v>
      </c>
      <c r="E49" s="21" t="n">
        <v>1003</v>
      </c>
      <c r="F49" s="22" t="s">
        <v>1627</v>
      </c>
      <c r="G49" s="27" t="n">
        <v>49</v>
      </c>
      <c r="H49" s="17" t="n">
        <v>49.05</v>
      </c>
      <c r="I49" s="17" t="n">
        <f aca="false">ROUND(G49*H49,2)</f>
        <v>2403.45</v>
      </c>
      <c r="J49" s="22" t="s">
        <v>725</v>
      </c>
    </row>
    <row r="50" customFormat="false" ht="15" hidden="false" customHeight="false" outlineLevel="0" collapsed="false">
      <c r="A50" s="22" t="s">
        <v>1030</v>
      </c>
      <c r="B50" s="23" t="n">
        <v>46031</v>
      </c>
      <c r="C50" s="22" t="s">
        <v>933</v>
      </c>
      <c r="D50" s="22" t="s">
        <v>1625</v>
      </c>
      <c r="E50" s="21" t="n">
        <v>1003</v>
      </c>
      <c r="F50" s="22" t="s">
        <v>1626</v>
      </c>
      <c r="G50" s="27" t="n">
        <v>41</v>
      </c>
      <c r="H50" s="17" t="n">
        <v>58.81</v>
      </c>
      <c r="I50" s="17" t="n">
        <f aca="false">ROUND(G50*H50,2)</f>
        <v>2411.21</v>
      </c>
      <c r="J50" s="22" t="s">
        <v>725</v>
      </c>
    </row>
    <row r="51" customFormat="false" ht="15" hidden="false" customHeight="false" outlineLevel="0" collapsed="false">
      <c r="A51" s="22" t="s">
        <v>1030</v>
      </c>
      <c r="B51" s="23" t="n">
        <v>46031</v>
      </c>
      <c r="C51" s="22" t="s">
        <v>933</v>
      </c>
      <c r="D51" s="22" t="s">
        <v>1625</v>
      </c>
      <c r="E51" s="21" t="n">
        <v>1003</v>
      </c>
      <c r="F51" s="22" t="s">
        <v>1628</v>
      </c>
      <c r="G51" s="27" t="n">
        <v>5</v>
      </c>
      <c r="H51" s="17" t="n">
        <v>424.06</v>
      </c>
      <c r="I51" s="17" t="n">
        <f aca="false">ROUND(G51*H51,2)</f>
        <v>2120.3</v>
      </c>
      <c r="J51" s="22" t="s">
        <v>725</v>
      </c>
    </row>
    <row r="52" customFormat="false" ht="15" hidden="false" customHeight="false" outlineLevel="0" collapsed="false">
      <c r="A52" s="22" t="s">
        <v>1264</v>
      </c>
      <c r="B52" s="23" t="n">
        <v>46125</v>
      </c>
      <c r="C52" s="22" t="s">
        <v>1021</v>
      </c>
      <c r="D52" s="22" t="s">
        <v>1630</v>
      </c>
      <c r="E52" s="21" t="n">
        <v>1003</v>
      </c>
      <c r="F52" s="22" t="s">
        <v>1631</v>
      </c>
      <c r="G52" s="27" t="n">
        <v>10</v>
      </c>
      <c r="H52" s="17" t="n">
        <v>238.41</v>
      </c>
      <c r="I52" s="17" t="n">
        <f aca="false">ROUND(G52*H52,2)</f>
        <v>2384.1</v>
      </c>
      <c r="J52" s="22" t="s">
        <v>725</v>
      </c>
    </row>
    <row r="53" customFormat="false" ht="15" hidden="false" customHeight="false" outlineLevel="0" collapsed="false">
      <c r="A53" s="22" t="s">
        <v>1264</v>
      </c>
      <c r="B53" s="23" t="n">
        <v>46125</v>
      </c>
      <c r="C53" s="22" t="s">
        <v>1021</v>
      </c>
      <c r="D53" s="22" t="s">
        <v>1630</v>
      </c>
      <c r="E53" s="21" t="n">
        <v>1003</v>
      </c>
      <c r="F53" s="22" t="s">
        <v>1652</v>
      </c>
      <c r="G53" s="27" t="n">
        <v>19</v>
      </c>
      <c r="H53" s="17" t="n">
        <v>73.2</v>
      </c>
      <c r="I53" s="17" t="n">
        <f aca="false">ROUND(G53*H53,2)</f>
        <v>1390.8</v>
      </c>
      <c r="J53" s="22" t="s">
        <v>725</v>
      </c>
    </row>
    <row r="54" customFormat="false" ht="15" hidden="false" customHeight="false" outlineLevel="0" collapsed="false">
      <c r="A54" s="22" t="s">
        <v>1264</v>
      </c>
      <c r="B54" s="23" t="n">
        <v>46125</v>
      </c>
      <c r="C54" s="22" t="s">
        <v>1021</v>
      </c>
      <c r="D54" s="22" t="s">
        <v>1630</v>
      </c>
      <c r="E54" s="21" t="n">
        <v>1003</v>
      </c>
      <c r="F54" s="22" t="s">
        <v>1631</v>
      </c>
      <c r="G54" s="27" t="n">
        <v>10</v>
      </c>
      <c r="H54" s="17" t="n">
        <v>235.73</v>
      </c>
      <c r="I54" s="17" t="n">
        <f aca="false">ROUND(G54*H54,2)</f>
        <v>2357.3</v>
      </c>
      <c r="J54" s="22" t="s">
        <v>725</v>
      </c>
    </row>
    <row r="55" customFormat="false" ht="15" hidden="false" customHeight="false" outlineLevel="0" collapsed="false">
      <c r="A55" s="22" t="s">
        <v>1264</v>
      </c>
      <c r="B55" s="23" t="n">
        <v>46125</v>
      </c>
      <c r="C55" s="22" t="s">
        <v>1021</v>
      </c>
      <c r="D55" s="22" t="s">
        <v>1630</v>
      </c>
      <c r="E55" s="21" t="n">
        <v>1003</v>
      </c>
      <c r="F55" s="22" t="s">
        <v>1631</v>
      </c>
      <c r="G55" s="27" t="n">
        <v>7</v>
      </c>
      <c r="H55" s="17" t="n">
        <v>236.98</v>
      </c>
      <c r="I55" s="17" t="n">
        <f aca="false">ROUND(G55*H55,2)</f>
        <v>1658.86</v>
      </c>
      <c r="J55" s="22" t="s">
        <v>725</v>
      </c>
    </row>
    <row r="56" customFormat="false" ht="15" hidden="false" customHeight="false" outlineLevel="0" collapsed="false">
      <c r="A56" s="22" t="s">
        <v>1004</v>
      </c>
      <c r="B56" s="23" t="n">
        <v>46013</v>
      </c>
      <c r="C56" s="22" t="s">
        <v>929</v>
      </c>
      <c r="D56" s="22" t="s">
        <v>1637</v>
      </c>
      <c r="E56" s="21" t="n">
        <v>1003</v>
      </c>
      <c r="F56" s="22" t="s">
        <v>1639</v>
      </c>
      <c r="G56" s="27" t="n">
        <v>1</v>
      </c>
      <c r="H56" s="17" t="n">
        <v>2142.55</v>
      </c>
      <c r="I56" s="17" t="n">
        <f aca="false">ROUND(G56*H56,2)</f>
        <v>2142.55</v>
      </c>
      <c r="J56" s="22" t="s">
        <v>725</v>
      </c>
    </row>
    <row r="57" customFormat="false" ht="15" hidden="false" customHeight="false" outlineLevel="0" collapsed="false">
      <c r="A57" s="22" t="s">
        <v>1004</v>
      </c>
      <c r="B57" s="23" t="n">
        <v>46013</v>
      </c>
      <c r="C57" s="22" t="s">
        <v>929</v>
      </c>
      <c r="D57" s="22" t="s">
        <v>1637</v>
      </c>
      <c r="E57" s="21" t="n">
        <v>1003</v>
      </c>
      <c r="F57" s="22" t="s">
        <v>1639</v>
      </c>
      <c r="G57" s="27" t="n">
        <v>1</v>
      </c>
      <c r="H57" s="17" t="n">
        <v>2124.82</v>
      </c>
      <c r="I57" s="17" t="n">
        <f aca="false">ROUND(G57*H57,2)</f>
        <v>2124.82</v>
      </c>
      <c r="J57" s="22" t="s">
        <v>725</v>
      </c>
    </row>
    <row r="58" customFormat="false" ht="15" hidden="false" customHeight="false" outlineLevel="0" collapsed="false">
      <c r="A58" s="22" t="s">
        <v>1004</v>
      </c>
      <c r="B58" s="23" t="n">
        <v>46013</v>
      </c>
      <c r="C58" s="22" t="s">
        <v>929</v>
      </c>
      <c r="D58" s="22" t="s">
        <v>1637</v>
      </c>
      <c r="E58" s="21" t="n">
        <v>1003</v>
      </c>
      <c r="F58" s="22" t="s">
        <v>1647</v>
      </c>
      <c r="G58" s="27" t="n">
        <v>35</v>
      </c>
      <c r="H58" s="17" t="n">
        <v>40.47</v>
      </c>
      <c r="I58" s="17" t="n">
        <f aca="false">ROUND(G58*H58,2)</f>
        <v>1416.45</v>
      </c>
      <c r="J58" s="22" t="s">
        <v>725</v>
      </c>
    </row>
    <row r="59" customFormat="false" ht="15" hidden="false" customHeight="false" outlineLevel="0" collapsed="false">
      <c r="A59" s="22" t="s">
        <v>1004</v>
      </c>
      <c r="B59" s="23" t="n">
        <v>46013</v>
      </c>
      <c r="C59" s="22" t="s">
        <v>929</v>
      </c>
      <c r="D59" s="22" t="s">
        <v>1637</v>
      </c>
      <c r="E59" s="21" t="n">
        <v>1003</v>
      </c>
      <c r="F59" s="22" t="s">
        <v>1647</v>
      </c>
      <c r="G59" s="27" t="n">
        <v>30</v>
      </c>
      <c r="H59" s="17" t="n">
        <v>43.35</v>
      </c>
      <c r="I59" s="17" t="n">
        <f aca="false">ROUND(G59*H59,2)</f>
        <v>1300.5</v>
      </c>
      <c r="J59" s="22" t="s">
        <v>725</v>
      </c>
    </row>
    <row r="60" customFormat="false" ht="15" hidden="false" customHeight="false" outlineLevel="0" collapsed="false">
      <c r="A60" s="22" t="s">
        <v>1004</v>
      </c>
      <c r="B60" s="23" t="n">
        <v>46013</v>
      </c>
      <c r="C60" s="22" t="s">
        <v>929</v>
      </c>
      <c r="D60" s="22" t="s">
        <v>1637</v>
      </c>
      <c r="E60" s="21" t="n">
        <v>1003</v>
      </c>
      <c r="F60" s="22" t="s">
        <v>1647</v>
      </c>
      <c r="G60" s="27" t="n">
        <v>38</v>
      </c>
      <c r="H60" s="17" t="n">
        <v>43.4</v>
      </c>
      <c r="I60" s="17" t="n">
        <f aca="false">ROUND(G60*H60,2)</f>
        <v>1649.2</v>
      </c>
      <c r="J60" s="22" t="s">
        <v>725</v>
      </c>
    </row>
    <row r="61" customFormat="false" ht="15" hidden="false" customHeight="false" outlineLevel="0" collapsed="false">
      <c r="A61" s="22" t="s">
        <v>942</v>
      </c>
      <c r="B61" s="23" t="n">
        <v>45964</v>
      </c>
      <c r="C61" s="22" t="s">
        <v>937</v>
      </c>
      <c r="D61" s="22" t="s">
        <v>1618</v>
      </c>
      <c r="E61" s="21" t="n">
        <v>1003</v>
      </c>
      <c r="F61" s="22" t="s">
        <v>1620</v>
      </c>
      <c r="G61" s="27" t="n">
        <v>154</v>
      </c>
      <c r="H61" s="17" t="n">
        <v>9.49</v>
      </c>
      <c r="I61" s="17" t="n">
        <f aca="false">ROUND(G61*H61,2)</f>
        <v>1461.46</v>
      </c>
      <c r="J61" s="22" t="s">
        <v>725</v>
      </c>
    </row>
    <row r="62" customFormat="false" ht="15" hidden="false" customHeight="false" outlineLevel="0" collapsed="false">
      <c r="A62" s="22" t="s">
        <v>942</v>
      </c>
      <c r="B62" s="23" t="n">
        <v>45964</v>
      </c>
      <c r="C62" s="22" t="s">
        <v>937</v>
      </c>
      <c r="D62" s="22" t="s">
        <v>1618</v>
      </c>
      <c r="E62" s="21" t="n">
        <v>1003</v>
      </c>
      <c r="F62" s="22" t="s">
        <v>1653</v>
      </c>
      <c r="G62" s="27" t="n">
        <v>6</v>
      </c>
      <c r="H62" s="17" t="n">
        <v>100.99</v>
      </c>
      <c r="I62" s="17" t="n">
        <f aca="false">ROUND(G62*H62,2)</f>
        <v>605.94</v>
      </c>
      <c r="J62" s="22" t="s">
        <v>725</v>
      </c>
    </row>
    <row r="63" customFormat="false" ht="15" hidden="false" customHeight="false" outlineLevel="0" collapsed="false">
      <c r="A63" s="22" t="s">
        <v>942</v>
      </c>
      <c r="B63" s="23" t="n">
        <v>45964</v>
      </c>
      <c r="C63" s="22" t="s">
        <v>937</v>
      </c>
      <c r="D63" s="22" t="s">
        <v>1618</v>
      </c>
      <c r="E63" s="21" t="n">
        <v>1003</v>
      </c>
      <c r="F63" s="22" t="s">
        <v>1619</v>
      </c>
      <c r="G63" s="27" t="n">
        <v>11</v>
      </c>
      <c r="H63" s="17" t="n">
        <v>86.37</v>
      </c>
      <c r="I63" s="17" t="n">
        <f aca="false">ROUND(G63*H63,2)</f>
        <v>950.07</v>
      </c>
      <c r="J63" s="22" t="s">
        <v>725</v>
      </c>
    </row>
    <row r="64" customFormat="false" ht="15" hidden="false" customHeight="false" outlineLevel="0" collapsed="false">
      <c r="A64" s="22" t="s">
        <v>942</v>
      </c>
      <c r="B64" s="23" t="n">
        <v>45964</v>
      </c>
      <c r="C64" s="22" t="s">
        <v>937</v>
      </c>
      <c r="D64" s="22" t="s">
        <v>1618</v>
      </c>
      <c r="E64" s="21" t="n">
        <v>1003</v>
      </c>
      <c r="F64" s="22" t="s">
        <v>1629</v>
      </c>
      <c r="G64" s="27" t="n">
        <v>34</v>
      </c>
      <c r="H64" s="17" t="n">
        <v>65.7</v>
      </c>
      <c r="I64" s="17" t="n">
        <f aca="false">ROUND(G64*H64,2)</f>
        <v>2233.8</v>
      </c>
      <c r="J64" s="22" t="s">
        <v>725</v>
      </c>
    </row>
    <row r="65" customFormat="false" ht="15" hidden="false" customHeight="false" outlineLevel="0" collapsed="false">
      <c r="A65" s="22" t="s">
        <v>1104</v>
      </c>
      <c r="B65" s="23" t="n">
        <v>46069</v>
      </c>
      <c r="C65" s="22" t="s">
        <v>959</v>
      </c>
      <c r="D65" s="22" t="s">
        <v>1633</v>
      </c>
      <c r="E65" s="21" t="n">
        <v>1003</v>
      </c>
      <c r="F65" s="22" t="s">
        <v>1636</v>
      </c>
      <c r="G65" s="27" t="n">
        <v>9</v>
      </c>
      <c r="H65" s="17" t="n">
        <v>127.31</v>
      </c>
      <c r="I65" s="17" t="n">
        <f aca="false">ROUND(G65*H65,2)</f>
        <v>1145.79</v>
      </c>
      <c r="J65" s="22" t="s">
        <v>725</v>
      </c>
    </row>
    <row r="66" customFormat="false" ht="15" hidden="false" customHeight="false" outlineLevel="0" collapsed="false">
      <c r="A66" s="22" t="s">
        <v>1104</v>
      </c>
      <c r="B66" s="23" t="n">
        <v>46069</v>
      </c>
      <c r="C66" s="22" t="s">
        <v>959</v>
      </c>
      <c r="D66" s="22" t="s">
        <v>1633</v>
      </c>
      <c r="E66" s="21" t="n">
        <v>1003</v>
      </c>
      <c r="F66" s="22" t="s">
        <v>1635</v>
      </c>
      <c r="G66" s="27" t="n">
        <v>20</v>
      </c>
      <c r="H66" s="17" t="n">
        <v>82.53</v>
      </c>
      <c r="I66" s="17" t="n">
        <f aca="false">ROUND(G66*H66,2)</f>
        <v>1650.6</v>
      </c>
      <c r="J66" s="22" t="s">
        <v>725</v>
      </c>
    </row>
    <row r="67" customFormat="false" ht="15" hidden="false" customHeight="false" outlineLevel="0" collapsed="false">
      <c r="A67" s="22" t="s">
        <v>1104</v>
      </c>
      <c r="B67" s="23" t="n">
        <v>46069</v>
      </c>
      <c r="C67" s="22" t="s">
        <v>959</v>
      </c>
      <c r="D67" s="22" t="s">
        <v>1633</v>
      </c>
      <c r="E67" s="21" t="n">
        <v>1003</v>
      </c>
      <c r="F67" s="22" t="s">
        <v>1634</v>
      </c>
      <c r="G67" s="27" t="n">
        <v>16</v>
      </c>
      <c r="H67" s="17" t="n">
        <v>59.96</v>
      </c>
      <c r="I67" s="17" t="n">
        <f aca="false">ROUND(G67*H67,2)</f>
        <v>959.36</v>
      </c>
      <c r="J67" s="22" t="s">
        <v>725</v>
      </c>
    </row>
    <row r="68" customFormat="false" ht="15" hidden="false" customHeight="false" outlineLevel="0" collapsed="false">
      <c r="A68" s="22" t="s">
        <v>1104</v>
      </c>
      <c r="B68" s="23" t="n">
        <v>46069</v>
      </c>
      <c r="C68" s="22" t="s">
        <v>959</v>
      </c>
      <c r="D68" s="22" t="s">
        <v>1633</v>
      </c>
      <c r="E68" s="21" t="n">
        <v>1003</v>
      </c>
      <c r="F68" s="22" t="s">
        <v>1634</v>
      </c>
      <c r="G68" s="27" t="n">
        <v>37</v>
      </c>
      <c r="H68" s="17" t="n">
        <v>57.83</v>
      </c>
      <c r="I68" s="17" t="n">
        <f aca="false">ROUND(G68*H68,2)</f>
        <v>2139.71</v>
      </c>
      <c r="J68" s="22" t="s">
        <v>725</v>
      </c>
    </row>
    <row r="69" customFormat="false" ht="15" hidden="false" customHeight="false" outlineLevel="0" collapsed="false">
      <c r="A69" s="22" t="s">
        <v>1104</v>
      </c>
      <c r="B69" s="23" t="n">
        <v>46069</v>
      </c>
      <c r="C69" s="22" t="s">
        <v>959</v>
      </c>
      <c r="D69" s="22" t="s">
        <v>1633</v>
      </c>
      <c r="E69" s="21" t="n">
        <v>1003</v>
      </c>
      <c r="F69" s="22" t="s">
        <v>1634</v>
      </c>
      <c r="G69" s="27" t="n">
        <v>20</v>
      </c>
      <c r="H69" s="17" t="n">
        <v>58.86</v>
      </c>
      <c r="I69" s="17" t="n">
        <f aca="false">ROUND(G69*H69,2)</f>
        <v>1177.2</v>
      </c>
      <c r="J69" s="22" t="s">
        <v>725</v>
      </c>
    </row>
    <row r="70" customFormat="false" ht="15" hidden="false" customHeight="false" outlineLevel="0" collapsed="false">
      <c r="A70" s="22" t="s">
        <v>1117</v>
      </c>
      <c r="B70" s="23" t="n">
        <v>46074</v>
      </c>
      <c r="C70" s="22" t="s">
        <v>935</v>
      </c>
      <c r="D70" s="22" t="s">
        <v>1648</v>
      </c>
      <c r="E70" s="21" t="n">
        <v>1003</v>
      </c>
      <c r="F70" s="22" t="s">
        <v>1649</v>
      </c>
      <c r="G70" s="27" t="n">
        <v>12</v>
      </c>
      <c r="H70" s="17" t="n">
        <v>176.06</v>
      </c>
      <c r="I70" s="17" t="n">
        <f aca="false">ROUND(G70*H70,2)</f>
        <v>2112.72</v>
      </c>
      <c r="J70" s="22" t="s">
        <v>725</v>
      </c>
    </row>
    <row r="71" customFormat="false" ht="15" hidden="false" customHeight="false" outlineLevel="0" collapsed="false">
      <c r="A71" s="22" t="s">
        <v>1117</v>
      </c>
      <c r="B71" s="23" t="n">
        <v>46074</v>
      </c>
      <c r="C71" s="22" t="s">
        <v>935</v>
      </c>
      <c r="D71" s="22" t="s">
        <v>1648</v>
      </c>
      <c r="E71" s="21" t="n">
        <v>1003</v>
      </c>
      <c r="F71" s="22" t="s">
        <v>1651</v>
      </c>
      <c r="G71" s="27" t="n">
        <v>29</v>
      </c>
      <c r="H71" s="17" t="n">
        <v>37.09</v>
      </c>
      <c r="I71" s="17" t="n">
        <f aca="false">ROUND(G71*H71,2)</f>
        <v>1075.61</v>
      </c>
      <c r="J71" s="22" t="s">
        <v>725</v>
      </c>
    </row>
    <row r="72" customFormat="false" ht="15" hidden="false" customHeight="false" outlineLevel="0" collapsed="false">
      <c r="A72" s="22" t="s">
        <v>1117</v>
      </c>
      <c r="B72" s="23" t="n">
        <v>46074</v>
      </c>
      <c r="C72" s="22" t="s">
        <v>935</v>
      </c>
      <c r="D72" s="22" t="s">
        <v>1648</v>
      </c>
      <c r="E72" s="21" t="n">
        <v>1003</v>
      </c>
      <c r="F72" s="22" t="s">
        <v>1650</v>
      </c>
      <c r="G72" s="27" t="n">
        <v>41</v>
      </c>
      <c r="H72" s="17" t="n">
        <v>43.86</v>
      </c>
      <c r="I72" s="17" t="n">
        <f aca="false">ROUND(G72*H72,2)</f>
        <v>1798.26</v>
      </c>
      <c r="J72" s="22" t="s">
        <v>725</v>
      </c>
    </row>
    <row r="73" customFormat="false" ht="15" hidden="false" customHeight="false" outlineLevel="0" collapsed="false">
      <c r="A73" s="22" t="s">
        <v>1117</v>
      </c>
      <c r="B73" s="23" t="n">
        <v>46074</v>
      </c>
      <c r="C73" s="22" t="s">
        <v>935</v>
      </c>
      <c r="D73" s="22" t="s">
        <v>1648</v>
      </c>
      <c r="E73" s="21" t="n">
        <v>1003</v>
      </c>
      <c r="F73" s="22" t="s">
        <v>1649</v>
      </c>
      <c r="G73" s="27" t="n">
        <v>8</v>
      </c>
      <c r="H73" s="17" t="n">
        <v>163.67</v>
      </c>
      <c r="I73" s="17" t="n">
        <f aca="false">ROUND(G73*H73,2)</f>
        <v>1309.36</v>
      </c>
      <c r="J73" s="22" t="s">
        <v>725</v>
      </c>
    </row>
    <row r="74" customFormat="false" ht="15" hidden="false" customHeight="false" outlineLevel="0" collapsed="false">
      <c r="A74" s="22" t="s">
        <v>1016</v>
      </c>
      <c r="B74" s="23" t="n">
        <v>46023</v>
      </c>
      <c r="C74" s="22" t="s">
        <v>935</v>
      </c>
      <c r="D74" s="22" t="s">
        <v>1648</v>
      </c>
      <c r="E74" s="21" t="n">
        <v>1003</v>
      </c>
      <c r="F74" s="22" t="s">
        <v>1650</v>
      </c>
      <c r="G74" s="27" t="n">
        <v>43</v>
      </c>
      <c r="H74" s="17" t="n">
        <v>43.22</v>
      </c>
      <c r="I74" s="17" t="n">
        <f aca="false">ROUND(G74*H74,2)</f>
        <v>1858.46</v>
      </c>
      <c r="J74" s="22" t="s">
        <v>725</v>
      </c>
    </row>
    <row r="75" customFormat="false" ht="15" hidden="false" customHeight="false" outlineLevel="0" collapsed="false">
      <c r="A75" s="22" t="s">
        <v>1016</v>
      </c>
      <c r="B75" s="23" t="n">
        <v>46023</v>
      </c>
      <c r="C75" s="22" t="s">
        <v>935</v>
      </c>
      <c r="D75" s="22" t="s">
        <v>1648</v>
      </c>
      <c r="E75" s="21" t="n">
        <v>1003</v>
      </c>
      <c r="F75" s="22" t="s">
        <v>1650</v>
      </c>
      <c r="G75" s="27" t="n">
        <v>59</v>
      </c>
      <c r="H75" s="17" t="n">
        <v>42.77</v>
      </c>
      <c r="I75" s="17" t="n">
        <f aca="false">ROUND(G75*H75,2)</f>
        <v>2523.43</v>
      </c>
      <c r="J75" s="22" t="s">
        <v>725</v>
      </c>
    </row>
    <row r="76" customFormat="false" ht="15" hidden="false" customHeight="false" outlineLevel="0" collapsed="false">
      <c r="A76" s="22" t="s">
        <v>1016</v>
      </c>
      <c r="B76" s="23" t="n">
        <v>46023</v>
      </c>
      <c r="C76" s="22" t="s">
        <v>935</v>
      </c>
      <c r="D76" s="22" t="s">
        <v>1648</v>
      </c>
      <c r="E76" s="21" t="n">
        <v>1003</v>
      </c>
      <c r="F76" s="22" t="s">
        <v>1650</v>
      </c>
      <c r="G76" s="27" t="n">
        <v>40</v>
      </c>
      <c r="H76" s="17" t="n">
        <v>44.02</v>
      </c>
      <c r="I76" s="17" t="n">
        <f aca="false">ROUND(G76*H76,2)</f>
        <v>1760.8</v>
      </c>
      <c r="J76" s="22" t="s">
        <v>725</v>
      </c>
    </row>
    <row r="77" customFormat="false" ht="15" hidden="false" customHeight="false" outlineLevel="0" collapsed="false">
      <c r="A77" s="22" t="s">
        <v>1016</v>
      </c>
      <c r="B77" s="23" t="n">
        <v>46023</v>
      </c>
      <c r="C77" s="22" t="s">
        <v>935</v>
      </c>
      <c r="D77" s="22" t="s">
        <v>1648</v>
      </c>
      <c r="E77" s="21" t="n">
        <v>1003</v>
      </c>
      <c r="F77" s="22" t="s">
        <v>1651</v>
      </c>
      <c r="G77" s="27" t="n">
        <v>68</v>
      </c>
      <c r="H77" s="17" t="n">
        <v>36.57</v>
      </c>
      <c r="I77" s="17" t="n">
        <f aca="false">ROUND(G77*H77,2)</f>
        <v>2486.76</v>
      </c>
      <c r="J77" s="22" t="s">
        <v>725</v>
      </c>
    </row>
    <row r="78" customFormat="false" ht="15" hidden="false" customHeight="false" outlineLevel="0" collapsed="false">
      <c r="A78" s="22" t="s">
        <v>1016</v>
      </c>
      <c r="B78" s="23" t="n">
        <v>46023</v>
      </c>
      <c r="C78" s="22" t="s">
        <v>935</v>
      </c>
      <c r="D78" s="22" t="s">
        <v>1648</v>
      </c>
      <c r="E78" s="21" t="n">
        <v>1003</v>
      </c>
      <c r="F78" s="22" t="s">
        <v>1649</v>
      </c>
      <c r="G78" s="27" t="n">
        <v>14</v>
      </c>
      <c r="H78" s="17" t="n">
        <v>167.73</v>
      </c>
      <c r="I78" s="17" t="n">
        <f aca="false">ROUND(G78*H78,2)</f>
        <v>2348.22</v>
      </c>
      <c r="J78" s="22" t="s">
        <v>725</v>
      </c>
    </row>
    <row r="79" customFormat="false" ht="15" hidden="false" customHeight="false" outlineLevel="0" collapsed="false">
      <c r="A79" s="22" t="s">
        <v>1120</v>
      </c>
      <c r="B79" s="23" t="n">
        <v>46075</v>
      </c>
      <c r="C79" s="22" t="s">
        <v>944</v>
      </c>
      <c r="D79" s="22" t="s">
        <v>1654</v>
      </c>
      <c r="E79" s="21" t="n">
        <v>1003</v>
      </c>
      <c r="F79" s="22" t="s">
        <v>1655</v>
      </c>
      <c r="G79" s="27" t="n">
        <v>1</v>
      </c>
      <c r="H79" s="17" t="n">
        <v>919.92</v>
      </c>
      <c r="I79" s="17" t="n">
        <f aca="false">ROUND(G79*H79,2)</f>
        <v>919.92</v>
      </c>
      <c r="J79" s="22" t="s">
        <v>725</v>
      </c>
    </row>
    <row r="80" customFormat="false" ht="15" hidden="false" customHeight="false" outlineLevel="0" collapsed="false">
      <c r="A80" s="22" t="s">
        <v>1120</v>
      </c>
      <c r="B80" s="23" t="n">
        <v>46075</v>
      </c>
      <c r="C80" s="22" t="s">
        <v>944</v>
      </c>
      <c r="D80" s="22" t="s">
        <v>1654</v>
      </c>
      <c r="E80" s="21" t="n">
        <v>1003</v>
      </c>
      <c r="F80" s="22" t="s">
        <v>1656</v>
      </c>
      <c r="G80" s="27" t="n">
        <v>1</v>
      </c>
      <c r="H80" s="17" t="n">
        <v>1468.88</v>
      </c>
      <c r="I80" s="17" t="n">
        <f aca="false">ROUND(G80*H80,2)</f>
        <v>1468.88</v>
      </c>
      <c r="J80" s="22" t="s">
        <v>725</v>
      </c>
    </row>
    <row r="81" customFormat="false" ht="15" hidden="false" customHeight="false" outlineLevel="0" collapsed="false">
      <c r="A81" s="22" t="s">
        <v>1120</v>
      </c>
      <c r="B81" s="23" t="n">
        <v>46075</v>
      </c>
      <c r="C81" s="22" t="s">
        <v>944</v>
      </c>
      <c r="D81" s="22" t="s">
        <v>1654</v>
      </c>
      <c r="E81" s="21" t="n">
        <v>1003</v>
      </c>
      <c r="F81" s="22" t="s">
        <v>1655</v>
      </c>
      <c r="G81" s="27" t="n">
        <v>3</v>
      </c>
      <c r="H81" s="17" t="n">
        <v>915.61</v>
      </c>
      <c r="I81" s="17" t="n">
        <f aca="false">ROUND(G81*H81,2)</f>
        <v>2746.83</v>
      </c>
      <c r="J81" s="22" t="s">
        <v>725</v>
      </c>
    </row>
    <row r="82" customFormat="false" ht="15" hidden="false" customHeight="false" outlineLevel="0" collapsed="false">
      <c r="A82" s="22" t="s">
        <v>968</v>
      </c>
      <c r="B82" s="23" t="n">
        <v>45994</v>
      </c>
      <c r="C82" s="22" t="s">
        <v>964</v>
      </c>
      <c r="D82" s="22" t="s">
        <v>1630</v>
      </c>
      <c r="E82" s="21" t="n">
        <v>1003</v>
      </c>
      <c r="F82" s="22" t="s">
        <v>1632</v>
      </c>
      <c r="G82" s="27" t="n">
        <v>18</v>
      </c>
      <c r="H82" s="17" t="n">
        <v>114.42</v>
      </c>
      <c r="I82" s="17" t="n">
        <f aca="false">ROUND(G82*H82,2)</f>
        <v>2059.56</v>
      </c>
      <c r="J82" s="22" t="s">
        <v>725</v>
      </c>
    </row>
    <row r="83" customFormat="false" ht="15" hidden="false" customHeight="false" outlineLevel="0" collapsed="false">
      <c r="A83" s="22" t="s">
        <v>968</v>
      </c>
      <c r="B83" s="23" t="n">
        <v>45994</v>
      </c>
      <c r="C83" s="22" t="s">
        <v>964</v>
      </c>
      <c r="D83" s="22" t="s">
        <v>1630</v>
      </c>
      <c r="E83" s="21" t="n">
        <v>1003</v>
      </c>
      <c r="F83" s="22" t="s">
        <v>1631</v>
      </c>
      <c r="G83" s="27" t="n">
        <v>6</v>
      </c>
      <c r="H83" s="17" t="n">
        <v>234.36</v>
      </c>
      <c r="I83" s="17" t="n">
        <f aca="false">ROUND(G83*H83,2)</f>
        <v>1406.16</v>
      </c>
      <c r="J83" s="22" t="s">
        <v>725</v>
      </c>
    </row>
    <row r="84" customFormat="false" ht="15" hidden="false" customHeight="false" outlineLevel="0" collapsed="false">
      <c r="A84" s="22" t="s">
        <v>968</v>
      </c>
      <c r="B84" s="23" t="n">
        <v>45994</v>
      </c>
      <c r="C84" s="22" t="s">
        <v>964</v>
      </c>
      <c r="D84" s="22" t="s">
        <v>1630</v>
      </c>
      <c r="E84" s="21" t="n">
        <v>1003</v>
      </c>
      <c r="F84" s="22" t="s">
        <v>1632</v>
      </c>
      <c r="G84" s="27" t="n">
        <v>8</v>
      </c>
      <c r="H84" s="17" t="n">
        <v>115.52</v>
      </c>
      <c r="I84" s="17" t="n">
        <f aca="false">ROUND(G84*H84,2)</f>
        <v>924.16</v>
      </c>
      <c r="J84" s="22" t="s">
        <v>725</v>
      </c>
    </row>
    <row r="85" customFormat="false" ht="15" hidden="false" customHeight="false" outlineLevel="0" collapsed="false">
      <c r="A85" s="22" t="s">
        <v>969</v>
      </c>
      <c r="B85" s="23" t="n">
        <v>45995</v>
      </c>
      <c r="C85" s="22" t="s">
        <v>935</v>
      </c>
      <c r="D85" s="22" t="s">
        <v>1648</v>
      </c>
      <c r="E85" s="21" t="n">
        <v>1003</v>
      </c>
      <c r="F85" s="22" t="s">
        <v>1650</v>
      </c>
      <c r="G85" s="27" t="n">
        <v>43</v>
      </c>
      <c r="H85" s="17" t="n">
        <v>45.11</v>
      </c>
      <c r="I85" s="17" t="n">
        <f aca="false">ROUND(G85*H85,2)</f>
        <v>1939.73</v>
      </c>
      <c r="J85" s="22" t="s">
        <v>725</v>
      </c>
    </row>
    <row r="86" customFormat="false" ht="15" hidden="false" customHeight="false" outlineLevel="0" collapsed="false">
      <c r="A86" s="22" t="s">
        <v>969</v>
      </c>
      <c r="B86" s="23" t="n">
        <v>45995</v>
      </c>
      <c r="C86" s="22" t="s">
        <v>935</v>
      </c>
      <c r="D86" s="22" t="s">
        <v>1648</v>
      </c>
      <c r="E86" s="21" t="n">
        <v>1003</v>
      </c>
      <c r="F86" s="22" t="s">
        <v>1649</v>
      </c>
      <c r="G86" s="27" t="n">
        <v>15</v>
      </c>
      <c r="H86" s="17" t="n">
        <v>164.48</v>
      </c>
      <c r="I86" s="17" t="n">
        <f aca="false">ROUND(G86*H86,2)</f>
        <v>2467.2</v>
      </c>
      <c r="J86" s="22" t="s">
        <v>725</v>
      </c>
    </row>
    <row r="87" customFormat="false" ht="15" hidden="false" customHeight="false" outlineLevel="0" collapsed="false">
      <c r="A87" s="22" t="s">
        <v>1018</v>
      </c>
      <c r="B87" s="23" t="n">
        <v>46024</v>
      </c>
      <c r="C87" s="22" t="s">
        <v>935</v>
      </c>
      <c r="D87" s="22" t="s">
        <v>1648</v>
      </c>
      <c r="E87" s="21" t="n">
        <v>1003</v>
      </c>
      <c r="F87" s="22" t="s">
        <v>1649</v>
      </c>
      <c r="G87" s="27" t="n">
        <v>13</v>
      </c>
      <c r="H87" s="17" t="n">
        <v>165.48</v>
      </c>
      <c r="I87" s="17" t="n">
        <f aca="false">ROUND(G87*H87,2)</f>
        <v>2151.24</v>
      </c>
      <c r="J87" s="22" t="s">
        <v>725</v>
      </c>
    </row>
    <row r="88" customFormat="false" ht="15" hidden="false" customHeight="false" outlineLevel="0" collapsed="false">
      <c r="A88" s="22" t="s">
        <v>1018</v>
      </c>
      <c r="B88" s="23" t="n">
        <v>46024</v>
      </c>
      <c r="C88" s="22" t="s">
        <v>935</v>
      </c>
      <c r="D88" s="22" t="s">
        <v>1648</v>
      </c>
      <c r="E88" s="21" t="n">
        <v>1003</v>
      </c>
      <c r="F88" s="22" t="s">
        <v>1651</v>
      </c>
      <c r="G88" s="27" t="n">
        <v>60</v>
      </c>
      <c r="H88" s="17" t="n">
        <v>35.73</v>
      </c>
      <c r="I88" s="17" t="n">
        <f aca="false">ROUND(G88*H88,2)</f>
        <v>2143.8</v>
      </c>
      <c r="J88" s="22" t="s">
        <v>725</v>
      </c>
    </row>
    <row r="89" customFormat="false" ht="15" hidden="false" customHeight="false" outlineLevel="0" collapsed="false">
      <c r="A89" s="22" t="s">
        <v>1018</v>
      </c>
      <c r="B89" s="23" t="n">
        <v>46024</v>
      </c>
      <c r="C89" s="22" t="s">
        <v>935</v>
      </c>
      <c r="D89" s="22" t="s">
        <v>1648</v>
      </c>
      <c r="E89" s="21" t="n">
        <v>1003</v>
      </c>
      <c r="F89" s="22" t="s">
        <v>1650</v>
      </c>
      <c r="G89" s="27" t="n">
        <v>20</v>
      </c>
      <c r="H89" s="17" t="n">
        <v>44.59</v>
      </c>
      <c r="I89" s="17" t="n">
        <f aca="false">ROUND(G89*H89,2)</f>
        <v>891.8</v>
      </c>
      <c r="J89" s="22" t="s">
        <v>725</v>
      </c>
    </row>
    <row r="90" customFormat="false" ht="15" hidden="false" customHeight="false" outlineLevel="0" collapsed="false">
      <c r="A90" s="22" t="s">
        <v>1018</v>
      </c>
      <c r="B90" s="23" t="n">
        <v>46024</v>
      </c>
      <c r="C90" s="22" t="s">
        <v>935</v>
      </c>
      <c r="D90" s="22" t="s">
        <v>1648</v>
      </c>
      <c r="E90" s="21" t="n">
        <v>1003</v>
      </c>
      <c r="F90" s="22" t="s">
        <v>1649</v>
      </c>
      <c r="G90" s="27" t="n">
        <v>16</v>
      </c>
      <c r="H90" s="17" t="n">
        <v>162.25</v>
      </c>
      <c r="I90" s="17" t="n">
        <f aca="false">ROUND(G90*H90,2)</f>
        <v>2596</v>
      </c>
      <c r="J90" s="22" t="s">
        <v>725</v>
      </c>
    </row>
    <row r="91" customFormat="false" ht="15" hidden="false" customHeight="false" outlineLevel="0" collapsed="false">
      <c r="A91" s="22" t="s">
        <v>1018</v>
      </c>
      <c r="B91" s="23" t="n">
        <v>46024</v>
      </c>
      <c r="C91" s="22" t="s">
        <v>935</v>
      </c>
      <c r="D91" s="22" t="s">
        <v>1648</v>
      </c>
      <c r="E91" s="21" t="n">
        <v>1003</v>
      </c>
      <c r="F91" s="22" t="s">
        <v>1651</v>
      </c>
      <c r="G91" s="27" t="n">
        <v>64</v>
      </c>
      <c r="H91" s="17" t="n">
        <v>34.92</v>
      </c>
      <c r="I91" s="17" t="n">
        <f aca="false">ROUND(G91*H91,2)</f>
        <v>2234.88</v>
      </c>
      <c r="J91" s="22" t="s">
        <v>725</v>
      </c>
    </row>
    <row r="92" customFormat="false" ht="15" hidden="false" customHeight="false" outlineLevel="0" collapsed="false">
      <c r="A92" s="22" t="s">
        <v>1043</v>
      </c>
      <c r="B92" s="23" t="n">
        <v>46040</v>
      </c>
      <c r="C92" s="22" t="s">
        <v>944</v>
      </c>
      <c r="D92" s="22" t="s">
        <v>1654</v>
      </c>
      <c r="E92" s="21" t="n">
        <v>1003</v>
      </c>
      <c r="F92" s="22" t="s">
        <v>1655</v>
      </c>
      <c r="G92" s="27" t="n">
        <v>1</v>
      </c>
      <c r="H92" s="17" t="n">
        <v>949.02</v>
      </c>
      <c r="I92" s="17" t="n">
        <f aca="false">ROUND(G92*H92,2)</f>
        <v>949.02</v>
      </c>
      <c r="J92" s="22" t="s">
        <v>725</v>
      </c>
    </row>
    <row r="93" customFormat="false" ht="15" hidden="false" customHeight="false" outlineLevel="0" collapsed="false">
      <c r="A93" s="22" t="s">
        <v>1043</v>
      </c>
      <c r="B93" s="23" t="n">
        <v>46040</v>
      </c>
      <c r="C93" s="22" t="s">
        <v>944</v>
      </c>
      <c r="D93" s="22" t="s">
        <v>1654</v>
      </c>
      <c r="E93" s="21" t="n">
        <v>1003</v>
      </c>
      <c r="F93" s="22" t="s">
        <v>1656</v>
      </c>
      <c r="G93" s="27" t="n">
        <v>1</v>
      </c>
      <c r="H93" s="17" t="n">
        <v>1477.24</v>
      </c>
      <c r="I93" s="17" t="n">
        <f aca="false">ROUND(G93*H93,2)</f>
        <v>1477.24</v>
      </c>
      <c r="J93" s="22" t="s">
        <v>725</v>
      </c>
    </row>
    <row r="94" customFormat="false" ht="15" hidden="false" customHeight="false" outlineLevel="0" collapsed="false">
      <c r="A94" s="22" t="s">
        <v>1043</v>
      </c>
      <c r="B94" s="23" t="n">
        <v>46040</v>
      </c>
      <c r="C94" s="22" t="s">
        <v>944</v>
      </c>
      <c r="D94" s="22" t="s">
        <v>1654</v>
      </c>
      <c r="E94" s="21" t="n">
        <v>1003</v>
      </c>
      <c r="F94" s="22" t="s">
        <v>1655</v>
      </c>
      <c r="G94" s="27" t="n">
        <v>1</v>
      </c>
      <c r="H94" s="17" t="n">
        <v>962.31</v>
      </c>
      <c r="I94" s="17" t="n">
        <f aca="false">ROUND(G94*H94,2)</f>
        <v>962.31</v>
      </c>
      <c r="J94" s="22" t="s">
        <v>725</v>
      </c>
    </row>
    <row r="95" customFormat="false" ht="15" hidden="false" customHeight="false" outlineLevel="0" collapsed="false">
      <c r="A95" s="22" t="s">
        <v>1043</v>
      </c>
      <c r="B95" s="23" t="n">
        <v>46040</v>
      </c>
      <c r="C95" s="22" t="s">
        <v>944</v>
      </c>
      <c r="D95" s="22" t="s">
        <v>1654</v>
      </c>
      <c r="E95" s="21" t="n">
        <v>1003</v>
      </c>
      <c r="F95" s="22" t="s">
        <v>1656</v>
      </c>
      <c r="G95" s="27" t="n">
        <v>1</v>
      </c>
      <c r="H95" s="17" t="n">
        <v>1468.21</v>
      </c>
      <c r="I95" s="17" t="n">
        <f aca="false">ROUND(G95*H95,2)</f>
        <v>1468.21</v>
      </c>
      <c r="J95" s="22" t="s">
        <v>725</v>
      </c>
    </row>
    <row r="96" customFormat="false" ht="15" hidden="false" customHeight="false" outlineLevel="0" collapsed="false">
      <c r="A96" s="22" t="s">
        <v>1043</v>
      </c>
      <c r="B96" s="23" t="n">
        <v>46040</v>
      </c>
      <c r="C96" s="22" t="s">
        <v>944</v>
      </c>
      <c r="D96" s="22" t="s">
        <v>1654</v>
      </c>
      <c r="E96" s="21" t="n">
        <v>1003</v>
      </c>
      <c r="F96" s="22" t="s">
        <v>1656</v>
      </c>
      <c r="G96" s="27" t="n">
        <v>1</v>
      </c>
      <c r="H96" s="17" t="n">
        <v>1541.15</v>
      </c>
      <c r="I96" s="17" t="n">
        <f aca="false">ROUND(G96*H96,2)</f>
        <v>1541.15</v>
      </c>
      <c r="J96" s="22" t="s">
        <v>725</v>
      </c>
    </row>
    <row r="97" customFormat="false" ht="15" hidden="false" customHeight="false" outlineLevel="0" collapsed="false">
      <c r="A97" s="22" t="s">
        <v>1098</v>
      </c>
      <c r="B97" s="23" t="n">
        <v>46067</v>
      </c>
      <c r="C97" s="22" t="s">
        <v>999</v>
      </c>
      <c r="D97" s="22" t="s">
        <v>1644</v>
      </c>
      <c r="E97" s="21" t="n">
        <v>1003</v>
      </c>
      <c r="F97" s="22" t="s">
        <v>1646</v>
      </c>
      <c r="G97" s="27" t="n">
        <v>1</v>
      </c>
      <c r="H97" s="17" t="n">
        <v>765.05</v>
      </c>
      <c r="I97" s="17" t="n">
        <f aca="false">ROUND(G97*H97,2)</f>
        <v>765.05</v>
      </c>
      <c r="J97" s="22" t="s">
        <v>725</v>
      </c>
    </row>
    <row r="98" customFormat="false" ht="15" hidden="false" customHeight="false" outlineLevel="0" collapsed="false">
      <c r="A98" s="22" t="s">
        <v>1098</v>
      </c>
      <c r="B98" s="23" t="n">
        <v>46067</v>
      </c>
      <c r="C98" s="22" t="s">
        <v>999</v>
      </c>
      <c r="D98" s="22" t="s">
        <v>1644</v>
      </c>
      <c r="E98" s="21" t="n">
        <v>1003</v>
      </c>
      <c r="F98" s="22" t="s">
        <v>1646</v>
      </c>
      <c r="G98" s="27" t="n">
        <v>2</v>
      </c>
      <c r="H98" s="17" t="n">
        <v>792.75</v>
      </c>
      <c r="I98" s="17" t="n">
        <f aca="false">ROUND(G98*H98,2)</f>
        <v>1585.5</v>
      </c>
      <c r="J98" s="22" t="s">
        <v>725</v>
      </c>
    </row>
    <row r="99" customFormat="false" ht="15" hidden="false" customHeight="false" outlineLevel="0" collapsed="false">
      <c r="A99" s="22" t="s">
        <v>1098</v>
      </c>
      <c r="B99" s="23" t="n">
        <v>46067</v>
      </c>
      <c r="C99" s="22" t="s">
        <v>999</v>
      </c>
      <c r="D99" s="22" t="s">
        <v>1644</v>
      </c>
      <c r="E99" s="21" t="n">
        <v>1003</v>
      </c>
      <c r="F99" s="22" t="s">
        <v>1645</v>
      </c>
      <c r="G99" s="27" t="n">
        <v>1</v>
      </c>
      <c r="H99" s="17" t="n">
        <v>621.43</v>
      </c>
      <c r="I99" s="17" t="n">
        <f aca="false">ROUND(G99*H99,2)</f>
        <v>621.43</v>
      </c>
      <c r="J99" s="22" t="s">
        <v>725</v>
      </c>
    </row>
    <row r="100" customFormat="false" ht="15" hidden="false" customHeight="false" outlineLevel="0" collapsed="false">
      <c r="A100" s="22" t="s">
        <v>1098</v>
      </c>
      <c r="B100" s="23" t="n">
        <v>46067</v>
      </c>
      <c r="C100" s="22" t="s">
        <v>999</v>
      </c>
      <c r="D100" s="22" t="s">
        <v>1644</v>
      </c>
      <c r="E100" s="21" t="n">
        <v>1003</v>
      </c>
      <c r="F100" s="22" t="s">
        <v>1645</v>
      </c>
      <c r="G100" s="27" t="n">
        <v>4</v>
      </c>
      <c r="H100" s="17" t="n">
        <v>655.29</v>
      </c>
      <c r="I100" s="17" t="n">
        <f aca="false">ROUND(G100*H100,2)</f>
        <v>2621.16</v>
      </c>
      <c r="J100" s="22" t="s">
        <v>725</v>
      </c>
    </row>
    <row r="101" customFormat="false" ht="15" hidden="false" customHeight="false" outlineLevel="0" collapsed="false">
      <c r="A101" s="22" t="s">
        <v>1098</v>
      </c>
      <c r="B101" s="23" t="n">
        <v>46067</v>
      </c>
      <c r="C101" s="22" t="s">
        <v>999</v>
      </c>
      <c r="D101" s="22" t="s">
        <v>1644</v>
      </c>
      <c r="E101" s="21" t="n">
        <v>1003</v>
      </c>
      <c r="F101" s="22" t="s">
        <v>1646</v>
      </c>
      <c r="G101" s="27" t="n">
        <v>1</v>
      </c>
      <c r="H101" s="17" t="n">
        <v>807.2</v>
      </c>
      <c r="I101" s="17" t="n">
        <f aca="false">ROUND(G101*H101,2)</f>
        <v>807.2</v>
      </c>
      <c r="J101" s="22" t="s">
        <v>725</v>
      </c>
    </row>
    <row r="102" customFormat="false" ht="15" hidden="false" customHeight="false" outlineLevel="0" collapsed="false">
      <c r="A102" s="22" t="s">
        <v>1080</v>
      </c>
      <c r="B102" s="23" t="n">
        <v>46060</v>
      </c>
      <c r="C102" s="22" t="s">
        <v>944</v>
      </c>
      <c r="D102" s="22" t="s">
        <v>1654</v>
      </c>
      <c r="E102" s="21" t="n">
        <v>1003</v>
      </c>
      <c r="F102" s="22" t="s">
        <v>1655</v>
      </c>
      <c r="G102" s="27" t="n">
        <v>3</v>
      </c>
      <c r="H102" s="17" t="n">
        <v>892.42</v>
      </c>
      <c r="I102" s="17" t="n">
        <f aca="false">ROUND(G102*H102,2)</f>
        <v>2677.26</v>
      </c>
      <c r="J102" s="22" t="s">
        <v>728</v>
      </c>
    </row>
    <row r="103" customFormat="false" ht="15" hidden="false" customHeight="false" outlineLevel="0" collapsed="false">
      <c r="A103" s="22" t="s">
        <v>1080</v>
      </c>
      <c r="B103" s="23" t="n">
        <v>46060</v>
      </c>
      <c r="C103" s="22" t="s">
        <v>944</v>
      </c>
      <c r="D103" s="22" t="s">
        <v>1654</v>
      </c>
      <c r="E103" s="21" t="n">
        <v>1003</v>
      </c>
      <c r="F103" s="22" t="s">
        <v>1657</v>
      </c>
      <c r="G103" s="27" t="n">
        <v>2</v>
      </c>
      <c r="H103" s="17" t="n">
        <v>664.62</v>
      </c>
      <c r="I103" s="17" t="n">
        <f aca="false">ROUND(G103*H103,2)</f>
        <v>1329.24</v>
      </c>
      <c r="J103" s="22" t="s">
        <v>728</v>
      </c>
    </row>
    <row r="104" customFormat="false" ht="15" hidden="false" customHeight="false" outlineLevel="0" collapsed="false">
      <c r="A104" s="22" t="s">
        <v>1080</v>
      </c>
      <c r="B104" s="23" t="n">
        <v>46060</v>
      </c>
      <c r="C104" s="22" t="s">
        <v>944</v>
      </c>
      <c r="D104" s="22" t="s">
        <v>1654</v>
      </c>
      <c r="E104" s="21" t="n">
        <v>1003</v>
      </c>
      <c r="F104" s="22" t="s">
        <v>1657</v>
      </c>
      <c r="G104" s="27" t="n">
        <v>2</v>
      </c>
      <c r="H104" s="17" t="n">
        <v>690.65</v>
      </c>
      <c r="I104" s="17" t="n">
        <f aca="false">ROUND(G104*H104,2)</f>
        <v>1381.3</v>
      </c>
      <c r="J104" s="22" t="s">
        <v>728</v>
      </c>
    </row>
    <row r="105" customFormat="false" ht="15" hidden="false" customHeight="false" outlineLevel="0" collapsed="false">
      <c r="A105" s="22" t="s">
        <v>1080</v>
      </c>
      <c r="B105" s="23" t="n">
        <v>46060</v>
      </c>
      <c r="C105" s="22" t="s">
        <v>944</v>
      </c>
      <c r="D105" s="22" t="s">
        <v>1654</v>
      </c>
      <c r="E105" s="21" t="n">
        <v>1003</v>
      </c>
      <c r="F105" s="22" t="s">
        <v>1655</v>
      </c>
      <c r="G105" s="27" t="n">
        <v>1</v>
      </c>
      <c r="H105" s="17" t="n">
        <v>960.73</v>
      </c>
      <c r="I105" s="17" t="n">
        <f aca="false">ROUND(G105*H105,2)</f>
        <v>960.73</v>
      </c>
      <c r="J105" s="22" t="s">
        <v>728</v>
      </c>
    </row>
    <row r="106" customFormat="false" ht="15" hidden="false" customHeight="false" outlineLevel="0" collapsed="false">
      <c r="A106" s="22" t="s">
        <v>1080</v>
      </c>
      <c r="B106" s="23" t="n">
        <v>46060</v>
      </c>
      <c r="C106" s="22" t="s">
        <v>944</v>
      </c>
      <c r="D106" s="22" t="s">
        <v>1654</v>
      </c>
      <c r="E106" s="21" t="n">
        <v>1003</v>
      </c>
      <c r="F106" s="22" t="s">
        <v>1657</v>
      </c>
      <c r="G106" s="27" t="n">
        <v>3</v>
      </c>
      <c r="H106" s="17" t="n">
        <v>724.17</v>
      </c>
      <c r="I106" s="17" t="n">
        <f aca="false">ROUND(G106*H106,2)</f>
        <v>2172.51</v>
      </c>
      <c r="J106" s="22" t="s">
        <v>728</v>
      </c>
    </row>
    <row r="107" customFormat="false" ht="15" hidden="false" customHeight="false" outlineLevel="0" collapsed="false">
      <c r="A107" s="22" t="s">
        <v>1094</v>
      </c>
      <c r="B107" s="23" t="n">
        <v>46065</v>
      </c>
      <c r="C107" s="22" t="s">
        <v>935</v>
      </c>
      <c r="D107" s="22" t="s">
        <v>1648</v>
      </c>
      <c r="E107" s="21" t="n">
        <v>1003</v>
      </c>
      <c r="F107" s="22" t="s">
        <v>1649</v>
      </c>
      <c r="G107" s="27" t="n">
        <v>12</v>
      </c>
      <c r="H107" s="17" t="n">
        <v>162.41</v>
      </c>
      <c r="I107" s="17" t="n">
        <f aca="false">ROUND(G107*H107,2)</f>
        <v>1948.92</v>
      </c>
      <c r="J107" s="22" t="s">
        <v>728</v>
      </c>
    </row>
    <row r="108" customFormat="false" ht="15" hidden="false" customHeight="false" outlineLevel="0" collapsed="false">
      <c r="A108" s="22" t="s">
        <v>1094</v>
      </c>
      <c r="B108" s="23" t="n">
        <v>46065</v>
      </c>
      <c r="C108" s="22" t="s">
        <v>935</v>
      </c>
      <c r="D108" s="22" t="s">
        <v>1648</v>
      </c>
      <c r="E108" s="21" t="n">
        <v>1003</v>
      </c>
      <c r="F108" s="22" t="s">
        <v>1650</v>
      </c>
      <c r="G108" s="27" t="n">
        <v>41</v>
      </c>
      <c r="H108" s="17" t="n">
        <v>42.6</v>
      </c>
      <c r="I108" s="17" t="n">
        <f aca="false">ROUND(G108*H108,2)</f>
        <v>1746.6</v>
      </c>
      <c r="J108" s="22" t="s">
        <v>728</v>
      </c>
    </row>
    <row r="109" customFormat="false" ht="15" hidden="false" customHeight="false" outlineLevel="0" collapsed="false">
      <c r="A109" s="22" t="s">
        <v>1041</v>
      </c>
      <c r="B109" s="23" t="n">
        <v>46039</v>
      </c>
      <c r="C109" s="22" t="s">
        <v>944</v>
      </c>
      <c r="D109" s="22" t="s">
        <v>1654</v>
      </c>
      <c r="E109" s="21" t="n">
        <v>1003</v>
      </c>
      <c r="F109" s="22" t="s">
        <v>1655</v>
      </c>
      <c r="G109" s="27" t="n">
        <v>2</v>
      </c>
      <c r="H109" s="17" t="n">
        <v>926.11</v>
      </c>
      <c r="I109" s="17" t="n">
        <f aca="false">ROUND(G109*H109,2)</f>
        <v>1852.22</v>
      </c>
      <c r="J109" s="22" t="s">
        <v>725</v>
      </c>
    </row>
    <row r="110" customFormat="false" ht="15" hidden="false" customHeight="false" outlineLevel="0" collapsed="false">
      <c r="A110" s="22" t="s">
        <v>1041</v>
      </c>
      <c r="B110" s="23" t="n">
        <v>46039</v>
      </c>
      <c r="C110" s="22" t="s">
        <v>944</v>
      </c>
      <c r="D110" s="22" t="s">
        <v>1654</v>
      </c>
      <c r="E110" s="21" t="n">
        <v>1003</v>
      </c>
      <c r="F110" s="22" t="s">
        <v>1655</v>
      </c>
      <c r="G110" s="27" t="n">
        <v>2</v>
      </c>
      <c r="H110" s="17" t="n">
        <v>912.88</v>
      </c>
      <c r="I110" s="17" t="n">
        <f aca="false">ROUND(G110*H110,2)</f>
        <v>1825.76</v>
      </c>
      <c r="J110" s="22" t="s">
        <v>725</v>
      </c>
    </row>
    <row r="111" customFormat="false" ht="15" hidden="false" customHeight="false" outlineLevel="0" collapsed="false">
      <c r="A111" s="22" t="s">
        <v>1224</v>
      </c>
      <c r="B111" s="23" t="n">
        <v>46108</v>
      </c>
      <c r="C111" s="22" t="s">
        <v>933</v>
      </c>
      <c r="D111" s="22" t="s">
        <v>1625</v>
      </c>
      <c r="E111" s="21" t="n">
        <v>1003</v>
      </c>
      <c r="F111" s="22" t="s">
        <v>1628</v>
      </c>
      <c r="G111" s="27" t="n">
        <v>2</v>
      </c>
      <c r="H111" s="17" t="n">
        <v>424.95</v>
      </c>
      <c r="I111" s="17" t="n">
        <f aca="false">ROUND(G111*H111,2)</f>
        <v>849.9</v>
      </c>
      <c r="J111" s="22" t="s">
        <v>725</v>
      </c>
    </row>
    <row r="112" customFormat="false" ht="15" hidden="false" customHeight="false" outlineLevel="0" collapsed="false">
      <c r="A112" s="22" t="s">
        <v>1224</v>
      </c>
      <c r="B112" s="23" t="n">
        <v>46108</v>
      </c>
      <c r="C112" s="22" t="s">
        <v>933</v>
      </c>
      <c r="D112" s="22" t="s">
        <v>1625</v>
      </c>
      <c r="E112" s="21" t="n">
        <v>1003</v>
      </c>
      <c r="F112" s="22" t="s">
        <v>1628</v>
      </c>
      <c r="G112" s="27" t="n">
        <v>6</v>
      </c>
      <c r="H112" s="17" t="n">
        <v>422.94</v>
      </c>
      <c r="I112" s="17" t="n">
        <f aca="false">ROUND(G112*H112,2)</f>
        <v>2537.64</v>
      </c>
      <c r="J112" s="22" t="s">
        <v>725</v>
      </c>
    </row>
    <row r="113" customFormat="false" ht="15" hidden="false" customHeight="false" outlineLevel="0" collapsed="false">
      <c r="A113" s="22" t="s">
        <v>1050</v>
      </c>
      <c r="B113" s="23" t="n">
        <v>46044</v>
      </c>
      <c r="C113" s="22" t="s">
        <v>939</v>
      </c>
      <c r="D113" s="22" t="s">
        <v>1621</v>
      </c>
      <c r="E113" s="21" t="n">
        <v>1003</v>
      </c>
      <c r="F113" s="22" t="s">
        <v>1623</v>
      </c>
      <c r="G113" s="27" t="n">
        <v>8</v>
      </c>
      <c r="H113" s="17" t="n">
        <v>146.9</v>
      </c>
      <c r="I113" s="17" t="n">
        <f aca="false">ROUND(G113*H113,2)</f>
        <v>1175.2</v>
      </c>
      <c r="J113" s="22" t="s">
        <v>725</v>
      </c>
    </row>
    <row r="114" customFormat="false" ht="15" hidden="false" customHeight="false" outlineLevel="0" collapsed="false">
      <c r="A114" s="22" t="s">
        <v>1050</v>
      </c>
      <c r="B114" s="23" t="n">
        <v>46044</v>
      </c>
      <c r="C114" s="22" t="s">
        <v>939</v>
      </c>
      <c r="D114" s="22" t="s">
        <v>1621</v>
      </c>
      <c r="E114" s="21" t="n">
        <v>1003</v>
      </c>
      <c r="F114" s="22" t="s">
        <v>1622</v>
      </c>
      <c r="G114" s="27" t="n">
        <v>13</v>
      </c>
      <c r="H114" s="17" t="n">
        <v>94.13</v>
      </c>
      <c r="I114" s="17" t="n">
        <f aca="false">ROUND(G114*H114,2)</f>
        <v>1223.69</v>
      </c>
      <c r="J114" s="22" t="s">
        <v>725</v>
      </c>
    </row>
    <row r="115" customFormat="false" ht="15" hidden="false" customHeight="false" outlineLevel="0" collapsed="false">
      <c r="A115" s="22" t="s">
        <v>1050</v>
      </c>
      <c r="B115" s="23" t="n">
        <v>46044</v>
      </c>
      <c r="C115" s="22" t="s">
        <v>939</v>
      </c>
      <c r="D115" s="22" t="s">
        <v>1621</v>
      </c>
      <c r="E115" s="21" t="n">
        <v>1003</v>
      </c>
      <c r="F115" s="22" t="s">
        <v>1624</v>
      </c>
      <c r="G115" s="27" t="n">
        <v>42</v>
      </c>
      <c r="H115" s="17" t="n">
        <v>19.89</v>
      </c>
      <c r="I115" s="17" t="n">
        <f aca="false">ROUND(G115*H115,2)</f>
        <v>835.38</v>
      </c>
      <c r="J115" s="22" t="s">
        <v>725</v>
      </c>
    </row>
    <row r="116" customFormat="false" ht="15" hidden="false" customHeight="false" outlineLevel="0" collapsed="false">
      <c r="A116" s="22" t="s">
        <v>982</v>
      </c>
      <c r="B116" s="23" t="n">
        <v>46006</v>
      </c>
      <c r="C116" s="22" t="s">
        <v>944</v>
      </c>
      <c r="D116" s="22" t="s">
        <v>1654</v>
      </c>
      <c r="E116" s="21" t="n">
        <v>1003</v>
      </c>
      <c r="F116" s="22" t="s">
        <v>1655</v>
      </c>
      <c r="G116" s="27" t="n">
        <v>3</v>
      </c>
      <c r="H116" s="17" t="n">
        <v>955.29</v>
      </c>
      <c r="I116" s="17" t="n">
        <f aca="false">ROUND(G116*H116,2)</f>
        <v>2865.87</v>
      </c>
      <c r="J116" s="22" t="s">
        <v>725</v>
      </c>
    </row>
    <row r="117" customFormat="false" ht="15" hidden="false" customHeight="false" outlineLevel="0" collapsed="false">
      <c r="A117" s="22" t="s">
        <v>982</v>
      </c>
      <c r="B117" s="23" t="n">
        <v>46006</v>
      </c>
      <c r="C117" s="22" t="s">
        <v>944</v>
      </c>
      <c r="D117" s="22" t="s">
        <v>1654</v>
      </c>
      <c r="E117" s="21" t="n">
        <v>1003</v>
      </c>
      <c r="F117" s="22" t="s">
        <v>1657</v>
      </c>
      <c r="G117" s="27" t="n">
        <v>3</v>
      </c>
      <c r="H117" s="17" t="n">
        <v>699.22</v>
      </c>
      <c r="I117" s="17" t="n">
        <f aca="false">ROUND(G117*H117,2)</f>
        <v>2097.66</v>
      </c>
      <c r="J117" s="22" t="s">
        <v>725</v>
      </c>
    </row>
    <row r="118" customFormat="false" ht="15" hidden="false" customHeight="false" outlineLevel="0" collapsed="false">
      <c r="A118" s="22" t="s">
        <v>982</v>
      </c>
      <c r="B118" s="23" t="n">
        <v>46006</v>
      </c>
      <c r="C118" s="22" t="s">
        <v>944</v>
      </c>
      <c r="D118" s="22" t="s">
        <v>1654</v>
      </c>
      <c r="E118" s="21" t="n">
        <v>1003</v>
      </c>
      <c r="F118" s="22" t="s">
        <v>1655</v>
      </c>
      <c r="G118" s="27" t="n">
        <v>2</v>
      </c>
      <c r="H118" s="17" t="n">
        <v>906.67</v>
      </c>
      <c r="I118" s="17" t="n">
        <f aca="false">ROUND(G118*H118,2)</f>
        <v>1813.34</v>
      </c>
      <c r="J118" s="22" t="s">
        <v>725</v>
      </c>
    </row>
    <row r="119" customFormat="false" ht="15" hidden="false" customHeight="false" outlineLevel="0" collapsed="false">
      <c r="A119" s="22" t="s">
        <v>1106</v>
      </c>
      <c r="B119" s="23" t="n">
        <v>46070</v>
      </c>
      <c r="C119" s="22" t="s">
        <v>959</v>
      </c>
      <c r="D119" s="22" t="s">
        <v>1633</v>
      </c>
      <c r="E119" s="21" t="n">
        <v>1003</v>
      </c>
      <c r="F119" s="22" t="s">
        <v>1634</v>
      </c>
      <c r="G119" s="27" t="n">
        <v>20</v>
      </c>
      <c r="H119" s="17" t="n">
        <v>56.87</v>
      </c>
      <c r="I119" s="17" t="n">
        <f aca="false">ROUND(G119*H119,2)</f>
        <v>1137.4</v>
      </c>
      <c r="J119" s="22" t="s">
        <v>725</v>
      </c>
    </row>
    <row r="120" customFormat="false" ht="15" hidden="false" customHeight="false" outlineLevel="0" collapsed="false">
      <c r="A120" s="22" t="s">
        <v>1106</v>
      </c>
      <c r="B120" s="23" t="n">
        <v>46070</v>
      </c>
      <c r="C120" s="22" t="s">
        <v>959</v>
      </c>
      <c r="D120" s="22" t="s">
        <v>1633</v>
      </c>
      <c r="E120" s="21" t="n">
        <v>1003</v>
      </c>
      <c r="F120" s="22" t="s">
        <v>1636</v>
      </c>
      <c r="G120" s="27" t="n">
        <v>13</v>
      </c>
      <c r="H120" s="17" t="n">
        <v>124.63</v>
      </c>
      <c r="I120" s="17" t="n">
        <f aca="false">ROUND(G120*H120,2)</f>
        <v>1620.19</v>
      </c>
      <c r="J120" s="22" t="s">
        <v>725</v>
      </c>
    </row>
    <row r="121" customFormat="false" ht="15" hidden="false" customHeight="false" outlineLevel="0" collapsed="false">
      <c r="A121" s="22" t="s">
        <v>1106</v>
      </c>
      <c r="B121" s="23" t="n">
        <v>46070</v>
      </c>
      <c r="C121" s="22" t="s">
        <v>959</v>
      </c>
      <c r="D121" s="22" t="s">
        <v>1633</v>
      </c>
      <c r="E121" s="21" t="n">
        <v>1003</v>
      </c>
      <c r="F121" s="22" t="s">
        <v>1634</v>
      </c>
      <c r="G121" s="27" t="n">
        <v>15</v>
      </c>
      <c r="H121" s="17" t="n">
        <v>59.61</v>
      </c>
      <c r="I121" s="17" t="n">
        <f aca="false">ROUND(G121*H121,2)</f>
        <v>894.15</v>
      </c>
      <c r="J121" s="22" t="s">
        <v>725</v>
      </c>
    </row>
    <row r="122" customFormat="false" ht="15" hidden="false" customHeight="false" outlineLevel="0" collapsed="false">
      <c r="A122" s="22" t="s">
        <v>1106</v>
      </c>
      <c r="B122" s="23" t="n">
        <v>46070</v>
      </c>
      <c r="C122" s="22" t="s">
        <v>959</v>
      </c>
      <c r="D122" s="22" t="s">
        <v>1633</v>
      </c>
      <c r="E122" s="21" t="n">
        <v>1003</v>
      </c>
      <c r="F122" s="22" t="s">
        <v>1636</v>
      </c>
      <c r="G122" s="27" t="n">
        <v>6</v>
      </c>
      <c r="H122" s="17" t="n">
        <v>130.62</v>
      </c>
      <c r="I122" s="17" t="n">
        <f aca="false">ROUND(G122*H122,2)</f>
        <v>783.72</v>
      </c>
      <c r="J122" s="22" t="s">
        <v>725</v>
      </c>
    </row>
    <row r="123" customFormat="false" ht="15" hidden="false" customHeight="false" outlineLevel="0" collapsed="false">
      <c r="A123" s="22" t="s">
        <v>1106</v>
      </c>
      <c r="B123" s="23" t="n">
        <v>46070</v>
      </c>
      <c r="C123" s="22" t="s">
        <v>959</v>
      </c>
      <c r="D123" s="22" t="s">
        <v>1633</v>
      </c>
      <c r="E123" s="21" t="n">
        <v>1003</v>
      </c>
      <c r="F123" s="22" t="s">
        <v>1635</v>
      </c>
      <c r="G123" s="27" t="n">
        <v>9</v>
      </c>
      <c r="H123" s="17" t="n">
        <v>80.88</v>
      </c>
      <c r="I123" s="17" t="n">
        <f aca="false">ROUND(G123*H123,2)</f>
        <v>727.92</v>
      </c>
      <c r="J123" s="22" t="s">
        <v>725</v>
      </c>
    </row>
    <row r="124" customFormat="false" ht="15" hidden="false" customHeight="false" outlineLevel="0" collapsed="false">
      <c r="A124" s="22" t="s">
        <v>1042</v>
      </c>
      <c r="B124" s="23" t="n">
        <v>46039</v>
      </c>
      <c r="C124" s="22" t="s">
        <v>949</v>
      </c>
      <c r="D124" s="22" t="s">
        <v>1644</v>
      </c>
      <c r="E124" s="21" t="n">
        <v>1003</v>
      </c>
      <c r="F124" s="22" t="s">
        <v>1645</v>
      </c>
      <c r="G124" s="27" t="n">
        <v>1</v>
      </c>
      <c r="H124" s="17" t="n">
        <v>617.27</v>
      </c>
      <c r="I124" s="17" t="n">
        <f aca="false">ROUND(G124*H124,2)</f>
        <v>617.27</v>
      </c>
      <c r="J124" s="22" t="s">
        <v>728</v>
      </c>
    </row>
    <row r="125" customFormat="false" ht="15" hidden="false" customHeight="false" outlineLevel="0" collapsed="false">
      <c r="A125" s="22" t="s">
        <v>1042</v>
      </c>
      <c r="B125" s="23" t="n">
        <v>46039</v>
      </c>
      <c r="C125" s="22" t="s">
        <v>949</v>
      </c>
      <c r="D125" s="22" t="s">
        <v>1644</v>
      </c>
      <c r="E125" s="21" t="n">
        <v>1003</v>
      </c>
      <c r="F125" s="22" t="s">
        <v>1646</v>
      </c>
      <c r="G125" s="27" t="n">
        <v>3</v>
      </c>
      <c r="H125" s="17" t="n">
        <v>761.63</v>
      </c>
      <c r="I125" s="17" t="n">
        <f aca="false">ROUND(G125*H125,2)</f>
        <v>2284.89</v>
      </c>
      <c r="J125" s="22" t="s">
        <v>728</v>
      </c>
    </row>
    <row r="126" customFormat="false" ht="15" hidden="false" customHeight="false" outlineLevel="0" collapsed="false">
      <c r="A126" s="22" t="s">
        <v>1042</v>
      </c>
      <c r="B126" s="23" t="n">
        <v>46039</v>
      </c>
      <c r="C126" s="22" t="s">
        <v>949</v>
      </c>
      <c r="D126" s="22" t="s">
        <v>1644</v>
      </c>
      <c r="E126" s="21" t="n">
        <v>1003</v>
      </c>
      <c r="F126" s="22" t="s">
        <v>1645</v>
      </c>
      <c r="G126" s="27" t="n">
        <v>2</v>
      </c>
      <c r="H126" s="17" t="n">
        <v>621.22</v>
      </c>
      <c r="I126" s="17" t="n">
        <f aca="false">ROUND(G126*H126,2)</f>
        <v>1242.44</v>
      </c>
      <c r="J126" s="22" t="s">
        <v>728</v>
      </c>
    </row>
    <row r="127" customFormat="false" ht="15" hidden="false" customHeight="false" outlineLevel="0" collapsed="false">
      <c r="A127" s="22" t="s">
        <v>1159</v>
      </c>
      <c r="B127" s="23" t="n">
        <v>46088</v>
      </c>
      <c r="C127" s="22" t="s">
        <v>935</v>
      </c>
      <c r="D127" s="22" t="s">
        <v>1648</v>
      </c>
      <c r="E127" s="21" t="n">
        <v>1003</v>
      </c>
      <c r="F127" s="22" t="s">
        <v>1649</v>
      </c>
      <c r="G127" s="27" t="n">
        <v>10</v>
      </c>
      <c r="H127" s="17" t="n">
        <v>165.21</v>
      </c>
      <c r="I127" s="17" t="n">
        <f aca="false">ROUND(G127*H127,2)</f>
        <v>1652.1</v>
      </c>
      <c r="J127" s="22" t="s">
        <v>725</v>
      </c>
    </row>
    <row r="128" customFormat="false" ht="15" hidden="false" customHeight="false" outlineLevel="0" collapsed="false">
      <c r="A128" s="22" t="s">
        <v>1159</v>
      </c>
      <c r="B128" s="23" t="n">
        <v>46088</v>
      </c>
      <c r="C128" s="22" t="s">
        <v>935</v>
      </c>
      <c r="D128" s="22" t="s">
        <v>1648</v>
      </c>
      <c r="E128" s="21" t="n">
        <v>1003</v>
      </c>
      <c r="F128" s="22" t="s">
        <v>1650</v>
      </c>
      <c r="G128" s="27" t="n">
        <v>43</v>
      </c>
      <c r="H128" s="17" t="n">
        <v>43.41</v>
      </c>
      <c r="I128" s="17" t="n">
        <f aca="false">ROUND(G128*H128,2)</f>
        <v>1866.63</v>
      </c>
      <c r="J128" s="22" t="s">
        <v>725</v>
      </c>
    </row>
    <row r="129" customFormat="false" ht="15" hidden="false" customHeight="false" outlineLevel="0" collapsed="false">
      <c r="A129" s="22" t="s">
        <v>1159</v>
      </c>
      <c r="B129" s="23" t="n">
        <v>46088</v>
      </c>
      <c r="C129" s="22" t="s">
        <v>935</v>
      </c>
      <c r="D129" s="22" t="s">
        <v>1648</v>
      </c>
      <c r="E129" s="21" t="n">
        <v>1003</v>
      </c>
      <c r="F129" s="22" t="s">
        <v>1650</v>
      </c>
      <c r="G129" s="27" t="n">
        <v>35</v>
      </c>
      <c r="H129" s="17" t="n">
        <v>45.58</v>
      </c>
      <c r="I129" s="17" t="n">
        <f aca="false">ROUND(G129*H129,2)</f>
        <v>1595.3</v>
      </c>
      <c r="J129" s="22" t="s">
        <v>725</v>
      </c>
    </row>
    <row r="130" customFormat="false" ht="15" hidden="false" customHeight="false" outlineLevel="0" collapsed="false">
      <c r="A130" s="22" t="s">
        <v>1008</v>
      </c>
      <c r="B130" s="23" t="n">
        <v>46018</v>
      </c>
      <c r="C130" s="22" t="s">
        <v>929</v>
      </c>
      <c r="D130" s="22" t="s">
        <v>1637</v>
      </c>
      <c r="E130" s="21" t="n">
        <v>1003</v>
      </c>
      <c r="F130" s="22" t="s">
        <v>1638</v>
      </c>
      <c r="G130" s="27" t="n">
        <v>7</v>
      </c>
      <c r="H130" s="17" t="n">
        <v>211.75</v>
      </c>
      <c r="I130" s="17" t="n">
        <f aca="false">ROUND(G130*H130,2)</f>
        <v>1482.25</v>
      </c>
      <c r="J130" s="22" t="s">
        <v>725</v>
      </c>
    </row>
    <row r="131" customFormat="false" ht="15" hidden="false" customHeight="false" outlineLevel="0" collapsed="false">
      <c r="A131" s="22" t="s">
        <v>1008</v>
      </c>
      <c r="B131" s="23" t="n">
        <v>46018</v>
      </c>
      <c r="C131" s="22" t="s">
        <v>929</v>
      </c>
      <c r="D131" s="22" t="s">
        <v>1637</v>
      </c>
      <c r="E131" s="21" t="n">
        <v>1003</v>
      </c>
      <c r="F131" s="22" t="s">
        <v>1647</v>
      </c>
      <c r="G131" s="27" t="n">
        <v>33</v>
      </c>
      <c r="H131" s="17" t="n">
        <v>43.05</v>
      </c>
      <c r="I131" s="17" t="n">
        <f aca="false">ROUND(G131*H131,2)</f>
        <v>1420.65</v>
      </c>
      <c r="J131" s="22" t="s">
        <v>725</v>
      </c>
    </row>
    <row r="132" customFormat="false" ht="15" hidden="false" customHeight="false" outlineLevel="0" collapsed="false">
      <c r="A132" s="22" t="s">
        <v>1008</v>
      </c>
      <c r="B132" s="23" t="n">
        <v>46018</v>
      </c>
      <c r="C132" s="22" t="s">
        <v>929</v>
      </c>
      <c r="D132" s="22" t="s">
        <v>1637</v>
      </c>
      <c r="E132" s="21" t="n">
        <v>1003</v>
      </c>
      <c r="F132" s="22" t="s">
        <v>1639</v>
      </c>
      <c r="G132" s="27" t="n">
        <v>1</v>
      </c>
      <c r="H132" s="17" t="n">
        <v>2114.28</v>
      </c>
      <c r="I132" s="17" t="n">
        <f aca="false">ROUND(G132*H132,2)</f>
        <v>2114.28</v>
      </c>
      <c r="J132" s="22" t="s">
        <v>725</v>
      </c>
    </row>
    <row r="133" customFormat="false" ht="15" hidden="false" customHeight="false" outlineLevel="0" collapsed="false">
      <c r="A133" s="22" t="s">
        <v>1008</v>
      </c>
      <c r="B133" s="23" t="n">
        <v>46018</v>
      </c>
      <c r="C133" s="22" t="s">
        <v>929</v>
      </c>
      <c r="D133" s="22" t="s">
        <v>1637</v>
      </c>
      <c r="E133" s="21" t="n">
        <v>1003</v>
      </c>
      <c r="F133" s="22" t="s">
        <v>1647</v>
      </c>
      <c r="G133" s="27" t="n">
        <v>38</v>
      </c>
      <c r="H133" s="17" t="n">
        <v>43.42</v>
      </c>
      <c r="I133" s="17" t="n">
        <f aca="false">ROUND(G133*H133,2)</f>
        <v>1649.96</v>
      </c>
      <c r="J133" s="22" t="s">
        <v>725</v>
      </c>
    </row>
    <row r="134" customFormat="false" ht="15" hidden="false" customHeight="false" outlineLevel="0" collapsed="false">
      <c r="A134" s="22" t="s">
        <v>1176</v>
      </c>
      <c r="B134" s="23" t="n">
        <v>46092</v>
      </c>
      <c r="C134" s="22" t="s">
        <v>944</v>
      </c>
      <c r="D134" s="22" t="s">
        <v>1654</v>
      </c>
      <c r="E134" s="21" t="n">
        <v>1003</v>
      </c>
      <c r="F134" s="22" t="s">
        <v>1656</v>
      </c>
      <c r="G134" s="27" t="n">
        <v>1</v>
      </c>
      <c r="H134" s="17" t="n">
        <v>1454.77</v>
      </c>
      <c r="I134" s="17" t="n">
        <f aca="false">ROUND(G134*H134,2)</f>
        <v>1454.77</v>
      </c>
      <c r="J134" s="22" t="s">
        <v>725</v>
      </c>
    </row>
    <row r="135" customFormat="false" ht="15" hidden="false" customHeight="false" outlineLevel="0" collapsed="false">
      <c r="A135" s="22" t="s">
        <v>1176</v>
      </c>
      <c r="B135" s="23" t="n">
        <v>46092</v>
      </c>
      <c r="C135" s="22" t="s">
        <v>944</v>
      </c>
      <c r="D135" s="22" t="s">
        <v>1654</v>
      </c>
      <c r="E135" s="21" t="n">
        <v>1003</v>
      </c>
      <c r="F135" s="22" t="s">
        <v>1657</v>
      </c>
      <c r="G135" s="27" t="n">
        <v>2</v>
      </c>
      <c r="H135" s="17" t="n">
        <v>672.61</v>
      </c>
      <c r="I135" s="17" t="n">
        <f aca="false">ROUND(G135*H135,2)</f>
        <v>1345.22</v>
      </c>
      <c r="J135" s="22" t="s">
        <v>725</v>
      </c>
    </row>
    <row r="136" customFormat="false" ht="15" hidden="false" customHeight="false" outlineLevel="0" collapsed="false">
      <c r="A136" s="22" t="s">
        <v>1176</v>
      </c>
      <c r="B136" s="23" t="n">
        <v>46092</v>
      </c>
      <c r="C136" s="22" t="s">
        <v>944</v>
      </c>
      <c r="D136" s="22" t="s">
        <v>1654</v>
      </c>
      <c r="E136" s="21" t="n">
        <v>1003</v>
      </c>
      <c r="F136" s="22" t="s">
        <v>1657</v>
      </c>
      <c r="G136" s="27" t="n">
        <v>3</v>
      </c>
      <c r="H136" s="17" t="n">
        <v>710.77</v>
      </c>
      <c r="I136" s="17" t="n">
        <f aca="false">ROUND(G136*H136,2)</f>
        <v>2132.31</v>
      </c>
      <c r="J136" s="22" t="s">
        <v>725</v>
      </c>
    </row>
    <row r="137" customFormat="false" ht="15" hidden="false" customHeight="false" outlineLevel="0" collapsed="false">
      <c r="A137" s="22" t="s">
        <v>1171</v>
      </c>
      <c r="B137" s="23" t="n">
        <v>46091</v>
      </c>
      <c r="C137" s="22" t="s">
        <v>939</v>
      </c>
      <c r="D137" s="22" t="s">
        <v>1621</v>
      </c>
      <c r="E137" s="21" t="n">
        <v>1003</v>
      </c>
      <c r="F137" s="22" t="s">
        <v>1622</v>
      </c>
      <c r="G137" s="27" t="n">
        <v>6</v>
      </c>
      <c r="H137" s="17" t="n">
        <v>100.75</v>
      </c>
      <c r="I137" s="17" t="n">
        <f aca="false">ROUND(G137*H137,2)</f>
        <v>604.5</v>
      </c>
      <c r="J137" s="22" t="s">
        <v>725</v>
      </c>
    </row>
    <row r="138" customFormat="false" ht="15" hidden="false" customHeight="false" outlineLevel="0" collapsed="false">
      <c r="A138" s="22" t="s">
        <v>1171</v>
      </c>
      <c r="B138" s="23" t="n">
        <v>46091</v>
      </c>
      <c r="C138" s="22" t="s">
        <v>939</v>
      </c>
      <c r="D138" s="22" t="s">
        <v>1621</v>
      </c>
      <c r="E138" s="21" t="n">
        <v>1003</v>
      </c>
      <c r="F138" s="22" t="s">
        <v>1623</v>
      </c>
      <c r="G138" s="27" t="n">
        <v>10</v>
      </c>
      <c r="H138" s="17" t="n">
        <v>143.33</v>
      </c>
      <c r="I138" s="17" t="n">
        <f aca="false">ROUND(G138*H138,2)</f>
        <v>1433.3</v>
      </c>
      <c r="J138" s="22" t="s">
        <v>725</v>
      </c>
    </row>
    <row r="139" customFormat="false" ht="15" hidden="false" customHeight="false" outlineLevel="0" collapsed="false">
      <c r="A139" s="22" t="s">
        <v>1171</v>
      </c>
      <c r="B139" s="23" t="n">
        <v>46091</v>
      </c>
      <c r="C139" s="22" t="s">
        <v>939</v>
      </c>
      <c r="D139" s="22" t="s">
        <v>1621</v>
      </c>
      <c r="E139" s="21" t="n">
        <v>1003</v>
      </c>
      <c r="F139" s="22" t="s">
        <v>1623</v>
      </c>
      <c r="G139" s="27" t="n">
        <v>9</v>
      </c>
      <c r="H139" s="17" t="n">
        <v>145.9</v>
      </c>
      <c r="I139" s="17" t="n">
        <f aca="false">ROUND(G139*H139,2)</f>
        <v>1313.1</v>
      </c>
      <c r="J139" s="22" t="s">
        <v>725</v>
      </c>
    </row>
    <row r="140" customFormat="false" ht="15" hidden="false" customHeight="false" outlineLevel="0" collapsed="false">
      <c r="A140" s="22" t="s">
        <v>1171</v>
      </c>
      <c r="B140" s="23" t="n">
        <v>46091</v>
      </c>
      <c r="C140" s="22" t="s">
        <v>939</v>
      </c>
      <c r="D140" s="22" t="s">
        <v>1621</v>
      </c>
      <c r="E140" s="21" t="n">
        <v>1003</v>
      </c>
      <c r="F140" s="22" t="s">
        <v>1624</v>
      </c>
      <c r="G140" s="27" t="n">
        <v>41</v>
      </c>
      <c r="H140" s="17" t="n">
        <v>19.25</v>
      </c>
      <c r="I140" s="17" t="n">
        <f aca="false">ROUND(G140*H140,2)</f>
        <v>789.25</v>
      </c>
      <c r="J140" s="22" t="s">
        <v>725</v>
      </c>
    </row>
    <row r="141" customFormat="false" ht="15" hidden="false" customHeight="false" outlineLevel="0" collapsed="false">
      <c r="A141" s="22" t="s">
        <v>958</v>
      </c>
      <c r="B141" s="23" t="n">
        <v>45985</v>
      </c>
      <c r="C141" s="22" t="s">
        <v>959</v>
      </c>
      <c r="D141" s="22" t="s">
        <v>1633</v>
      </c>
      <c r="E141" s="21" t="n">
        <v>1003</v>
      </c>
      <c r="F141" s="22" t="s">
        <v>1635</v>
      </c>
      <c r="G141" s="27" t="n">
        <v>20</v>
      </c>
      <c r="H141" s="17" t="n">
        <v>83.97</v>
      </c>
      <c r="I141" s="17" t="n">
        <f aca="false">ROUND(G141*H141,2)</f>
        <v>1679.4</v>
      </c>
      <c r="J141" s="22" t="s">
        <v>725</v>
      </c>
    </row>
    <row r="142" customFormat="false" ht="15" hidden="false" customHeight="false" outlineLevel="0" collapsed="false">
      <c r="A142" s="22" t="s">
        <v>958</v>
      </c>
      <c r="B142" s="23" t="n">
        <v>45985</v>
      </c>
      <c r="C142" s="22" t="s">
        <v>959</v>
      </c>
      <c r="D142" s="22" t="s">
        <v>1633</v>
      </c>
      <c r="E142" s="21" t="n">
        <v>1003</v>
      </c>
      <c r="F142" s="22" t="s">
        <v>1636</v>
      </c>
      <c r="G142" s="27" t="n">
        <v>15</v>
      </c>
      <c r="H142" s="17" t="n">
        <v>123.59</v>
      </c>
      <c r="I142" s="17" t="n">
        <f aca="false">ROUND(G142*H142,2)</f>
        <v>1853.85</v>
      </c>
      <c r="J142" s="22" t="s">
        <v>725</v>
      </c>
    </row>
    <row r="143" customFormat="false" ht="15" hidden="false" customHeight="false" outlineLevel="0" collapsed="false">
      <c r="A143" s="22" t="s">
        <v>958</v>
      </c>
      <c r="B143" s="23" t="n">
        <v>45985</v>
      </c>
      <c r="C143" s="22" t="s">
        <v>959</v>
      </c>
      <c r="D143" s="22" t="s">
        <v>1633</v>
      </c>
      <c r="E143" s="21" t="n">
        <v>1003</v>
      </c>
      <c r="F143" s="22" t="s">
        <v>1634</v>
      </c>
      <c r="G143" s="27" t="n">
        <v>39</v>
      </c>
      <c r="H143" s="17" t="n">
        <v>56.07</v>
      </c>
      <c r="I143" s="17" t="n">
        <f aca="false">ROUND(G143*H143,2)</f>
        <v>2186.73</v>
      </c>
      <c r="J143" s="22" t="s">
        <v>725</v>
      </c>
    </row>
    <row r="144" customFormat="false" ht="15" hidden="false" customHeight="false" outlineLevel="0" collapsed="false">
      <c r="A144" s="22" t="s">
        <v>943</v>
      </c>
      <c r="B144" s="23" t="n">
        <v>45966</v>
      </c>
      <c r="C144" s="22" t="s">
        <v>944</v>
      </c>
      <c r="D144" s="22" t="s">
        <v>1654</v>
      </c>
      <c r="E144" s="21" t="n">
        <v>1004</v>
      </c>
      <c r="F144" s="22" t="s">
        <v>1657</v>
      </c>
      <c r="G144" s="27" t="n">
        <v>2</v>
      </c>
      <c r="H144" s="17" t="n">
        <v>700.47</v>
      </c>
      <c r="I144" s="17" t="n">
        <f aca="false">ROUND(G144*H144,2)</f>
        <v>1400.94</v>
      </c>
      <c r="J144" s="22" t="s">
        <v>725</v>
      </c>
    </row>
    <row r="145" customFormat="false" ht="15" hidden="false" customHeight="false" outlineLevel="0" collapsed="false">
      <c r="A145" s="22" t="s">
        <v>943</v>
      </c>
      <c r="B145" s="23" t="n">
        <v>45966</v>
      </c>
      <c r="C145" s="22" t="s">
        <v>944</v>
      </c>
      <c r="D145" s="22" t="s">
        <v>1654</v>
      </c>
      <c r="E145" s="21" t="n">
        <v>1004</v>
      </c>
      <c r="F145" s="22" t="s">
        <v>1657</v>
      </c>
      <c r="G145" s="27" t="n">
        <v>4</v>
      </c>
      <c r="H145" s="17" t="n">
        <v>723.82</v>
      </c>
      <c r="I145" s="17" t="n">
        <f aca="false">ROUND(G145*H145,2)</f>
        <v>2895.28</v>
      </c>
      <c r="J145" s="22" t="s">
        <v>725</v>
      </c>
    </row>
    <row r="146" customFormat="false" ht="15" hidden="false" customHeight="false" outlineLevel="0" collapsed="false">
      <c r="A146" s="22" t="s">
        <v>954</v>
      </c>
      <c r="B146" s="23" t="n">
        <v>45982</v>
      </c>
      <c r="C146" s="22" t="s">
        <v>935</v>
      </c>
      <c r="D146" s="22" t="s">
        <v>1648</v>
      </c>
      <c r="E146" s="21" t="n">
        <v>1004</v>
      </c>
      <c r="F146" s="22" t="s">
        <v>1650</v>
      </c>
      <c r="G146" s="27" t="n">
        <v>20</v>
      </c>
      <c r="H146" s="17" t="n">
        <v>42.75</v>
      </c>
      <c r="I146" s="17" t="n">
        <f aca="false">ROUND(G146*H146,2)</f>
        <v>855</v>
      </c>
      <c r="J146" s="22" t="s">
        <v>725</v>
      </c>
    </row>
    <row r="147" customFormat="false" ht="15" hidden="false" customHeight="false" outlineLevel="0" collapsed="false">
      <c r="A147" s="22" t="s">
        <v>954</v>
      </c>
      <c r="B147" s="23" t="n">
        <v>45982</v>
      </c>
      <c r="C147" s="22" t="s">
        <v>935</v>
      </c>
      <c r="D147" s="22" t="s">
        <v>1648</v>
      </c>
      <c r="E147" s="21" t="n">
        <v>1004</v>
      </c>
      <c r="F147" s="22" t="s">
        <v>1651</v>
      </c>
      <c r="G147" s="27" t="n">
        <v>53</v>
      </c>
      <c r="H147" s="17" t="n">
        <v>37.22</v>
      </c>
      <c r="I147" s="17" t="n">
        <f aca="false">ROUND(G147*H147,2)</f>
        <v>1972.66</v>
      </c>
      <c r="J147" s="22" t="s">
        <v>725</v>
      </c>
    </row>
    <row r="148" customFormat="false" ht="15" hidden="false" customHeight="false" outlineLevel="0" collapsed="false">
      <c r="A148" s="22" t="s">
        <v>954</v>
      </c>
      <c r="B148" s="23" t="n">
        <v>45982</v>
      </c>
      <c r="C148" s="22" t="s">
        <v>935</v>
      </c>
      <c r="D148" s="22" t="s">
        <v>1648</v>
      </c>
      <c r="E148" s="21" t="n">
        <v>1004</v>
      </c>
      <c r="F148" s="22" t="s">
        <v>1650</v>
      </c>
      <c r="G148" s="27" t="n">
        <v>45</v>
      </c>
      <c r="H148" s="17" t="n">
        <v>43.9</v>
      </c>
      <c r="I148" s="17" t="n">
        <f aca="false">ROUND(G148*H148,2)</f>
        <v>1975.5</v>
      </c>
      <c r="J148" s="22" t="s">
        <v>725</v>
      </c>
    </row>
    <row r="149" customFormat="false" ht="15" hidden="false" customHeight="false" outlineLevel="0" collapsed="false">
      <c r="A149" s="22" t="s">
        <v>954</v>
      </c>
      <c r="B149" s="23" t="n">
        <v>45982</v>
      </c>
      <c r="C149" s="22" t="s">
        <v>935</v>
      </c>
      <c r="D149" s="22" t="s">
        <v>1648</v>
      </c>
      <c r="E149" s="21" t="n">
        <v>1004</v>
      </c>
      <c r="F149" s="22" t="s">
        <v>1649</v>
      </c>
      <c r="G149" s="27" t="n">
        <v>10</v>
      </c>
      <c r="H149" s="17" t="n">
        <v>172.06</v>
      </c>
      <c r="I149" s="17" t="n">
        <f aca="false">ROUND(G149*H149,2)</f>
        <v>1720.6</v>
      </c>
      <c r="J149" s="22" t="s">
        <v>725</v>
      </c>
    </row>
    <row r="150" customFormat="false" ht="15" hidden="false" customHeight="false" outlineLevel="0" collapsed="false">
      <c r="A150" s="22" t="s">
        <v>950</v>
      </c>
      <c r="B150" s="23" t="n">
        <v>45976</v>
      </c>
      <c r="C150" s="22" t="s">
        <v>946</v>
      </c>
      <c r="D150" s="22" t="s">
        <v>1640</v>
      </c>
      <c r="E150" s="21" t="n">
        <v>1004</v>
      </c>
      <c r="F150" s="22" t="s">
        <v>1641</v>
      </c>
      <c r="G150" s="27" t="n">
        <v>1</v>
      </c>
      <c r="H150" s="17" t="n">
        <v>9601.62</v>
      </c>
      <c r="I150" s="17" t="n">
        <f aca="false">ROUND(G150*H150,2)</f>
        <v>9601.62</v>
      </c>
      <c r="J150" s="22" t="s">
        <v>725</v>
      </c>
    </row>
    <row r="151" customFormat="false" ht="15" hidden="false" customHeight="false" outlineLevel="0" collapsed="false">
      <c r="A151" s="22" t="s">
        <v>950</v>
      </c>
      <c r="B151" s="23" t="n">
        <v>45976</v>
      </c>
      <c r="C151" s="22" t="s">
        <v>946</v>
      </c>
      <c r="D151" s="22" t="s">
        <v>1640</v>
      </c>
      <c r="E151" s="21" t="n">
        <v>1004</v>
      </c>
      <c r="F151" s="22" t="s">
        <v>1643</v>
      </c>
      <c r="G151" s="27" t="n">
        <v>1</v>
      </c>
      <c r="H151" s="17" t="n">
        <v>7475.87</v>
      </c>
      <c r="I151" s="17" t="n">
        <f aca="false">ROUND(G151*H151,2)</f>
        <v>7475.87</v>
      </c>
      <c r="J151" s="22" t="s">
        <v>725</v>
      </c>
    </row>
    <row r="152" customFormat="false" ht="15" hidden="false" customHeight="false" outlineLevel="0" collapsed="false">
      <c r="A152" s="22" t="s">
        <v>950</v>
      </c>
      <c r="B152" s="23" t="n">
        <v>45976</v>
      </c>
      <c r="C152" s="22" t="s">
        <v>946</v>
      </c>
      <c r="D152" s="22" t="s">
        <v>1640</v>
      </c>
      <c r="E152" s="21" t="n">
        <v>1004</v>
      </c>
      <c r="F152" s="22" t="s">
        <v>1642</v>
      </c>
      <c r="G152" s="27" t="n">
        <v>1</v>
      </c>
      <c r="H152" s="17" t="n">
        <v>4053.38</v>
      </c>
      <c r="I152" s="17" t="n">
        <f aca="false">ROUND(G152*H152,2)</f>
        <v>4053.38</v>
      </c>
      <c r="J152" s="22" t="s">
        <v>725</v>
      </c>
    </row>
    <row r="153" customFormat="false" ht="15" hidden="false" customHeight="false" outlineLevel="0" collapsed="false">
      <c r="A153" s="22" t="s">
        <v>950</v>
      </c>
      <c r="B153" s="23" t="n">
        <v>45976</v>
      </c>
      <c r="C153" s="22" t="s">
        <v>946</v>
      </c>
      <c r="D153" s="22" t="s">
        <v>1640</v>
      </c>
      <c r="E153" s="21" t="n">
        <v>1004</v>
      </c>
      <c r="F153" s="22" t="s">
        <v>1658</v>
      </c>
      <c r="G153" s="27" t="n">
        <v>1</v>
      </c>
      <c r="H153" s="17" t="n">
        <v>6376.43</v>
      </c>
      <c r="I153" s="17" t="n">
        <f aca="false">ROUND(G153*H153,2)</f>
        <v>6376.43</v>
      </c>
      <c r="J153" s="22" t="s">
        <v>725</v>
      </c>
    </row>
    <row r="154" customFormat="false" ht="15" hidden="false" customHeight="false" outlineLevel="0" collapsed="false">
      <c r="A154" s="22" t="s">
        <v>950</v>
      </c>
      <c r="B154" s="23" t="n">
        <v>45976</v>
      </c>
      <c r="C154" s="22" t="s">
        <v>946</v>
      </c>
      <c r="D154" s="22" t="s">
        <v>1640</v>
      </c>
      <c r="E154" s="21" t="n">
        <v>1004</v>
      </c>
      <c r="F154" s="22" t="s">
        <v>1643</v>
      </c>
      <c r="G154" s="27" t="n">
        <v>1</v>
      </c>
      <c r="H154" s="17" t="n">
        <v>7362.98</v>
      </c>
      <c r="I154" s="17" t="n">
        <f aca="false">ROUND(G154*H154,2)</f>
        <v>7362.98</v>
      </c>
      <c r="J154" s="22" t="s">
        <v>725</v>
      </c>
    </row>
    <row r="155" customFormat="false" ht="15" hidden="false" customHeight="false" outlineLevel="0" collapsed="false">
      <c r="A155" s="22" t="s">
        <v>1009</v>
      </c>
      <c r="B155" s="23" t="n">
        <v>46018</v>
      </c>
      <c r="C155" s="22" t="s">
        <v>937</v>
      </c>
      <c r="D155" s="22" t="s">
        <v>1618</v>
      </c>
      <c r="E155" s="21" t="n">
        <v>1004</v>
      </c>
      <c r="F155" s="22" t="s">
        <v>1619</v>
      </c>
      <c r="G155" s="27" t="n">
        <v>31</v>
      </c>
      <c r="H155" s="17" t="n">
        <v>89.91</v>
      </c>
      <c r="I155" s="17" t="n">
        <f aca="false">ROUND(G155*H155,2)</f>
        <v>2787.21</v>
      </c>
      <c r="J155" s="22" t="s">
        <v>725</v>
      </c>
    </row>
    <row r="156" customFormat="false" ht="15" hidden="false" customHeight="false" outlineLevel="0" collapsed="false">
      <c r="A156" s="22" t="s">
        <v>1009</v>
      </c>
      <c r="B156" s="23" t="n">
        <v>46018</v>
      </c>
      <c r="C156" s="22" t="s">
        <v>937</v>
      </c>
      <c r="D156" s="22" t="s">
        <v>1618</v>
      </c>
      <c r="E156" s="21" t="n">
        <v>1004</v>
      </c>
      <c r="F156" s="22" t="s">
        <v>1620</v>
      </c>
      <c r="G156" s="27" t="n">
        <v>135</v>
      </c>
      <c r="H156" s="17" t="n">
        <v>9.83</v>
      </c>
      <c r="I156" s="17" t="n">
        <f aca="false">ROUND(G156*H156,2)</f>
        <v>1327.05</v>
      </c>
      <c r="J156" s="22" t="s">
        <v>725</v>
      </c>
    </row>
    <row r="157" customFormat="false" ht="15" hidden="false" customHeight="false" outlineLevel="0" collapsed="false">
      <c r="A157" s="22" t="s">
        <v>1009</v>
      </c>
      <c r="B157" s="23" t="n">
        <v>46018</v>
      </c>
      <c r="C157" s="22" t="s">
        <v>937</v>
      </c>
      <c r="D157" s="22" t="s">
        <v>1618</v>
      </c>
      <c r="E157" s="21" t="n">
        <v>1004</v>
      </c>
      <c r="F157" s="22" t="s">
        <v>1653</v>
      </c>
      <c r="G157" s="27" t="n">
        <v>18</v>
      </c>
      <c r="H157" s="17" t="n">
        <v>95.49</v>
      </c>
      <c r="I157" s="17" t="n">
        <f aca="false">ROUND(G157*H157,2)</f>
        <v>1718.82</v>
      </c>
      <c r="J157" s="22" t="s">
        <v>725</v>
      </c>
    </row>
    <row r="158" customFormat="false" ht="15" hidden="false" customHeight="false" outlineLevel="0" collapsed="false">
      <c r="A158" s="22" t="s">
        <v>1009</v>
      </c>
      <c r="B158" s="23" t="n">
        <v>46018</v>
      </c>
      <c r="C158" s="22" t="s">
        <v>937</v>
      </c>
      <c r="D158" s="22" t="s">
        <v>1618</v>
      </c>
      <c r="E158" s="21" t="n">
        <v>1004</v>
      </c>
      <c r="F158" s="22" t="s">
        <v>1629</v>
      </c>
      <c r="G158" s="27" t="n">
        <v>23</v>
      </c>
      <c r="H158" s="17" t="n">
        <v>63.94</v>
      </c>
      <c r="I158" s="17" t="n">
        <f aca="false">ROUND(G158*H158,2)</f>
        <v>1470.62</v>
      </c>
      <c r="J158" s="22" t="s">
        <v>725</v>
      </c>
    </row>
    <row r="159" customFormat="false" ht="15" hidden="false" customHeight="false" outlineLevel="0" collapsed="false">
      <c r="A159" s="22" t="s">
        <v>1003</v>
      </c>
      <c r="B159" s="23" t="n">
        <v>46012</v>
      </c>
      <c r="C159" s="22" t="s">
        <v>999</v>
      </c>
      <c r="D159" s="22" t="s">
        <v>1644</v>
      </c>
      <c r="E159" s="21" t="n">
        <v>1004</v>
      </c>
      <c r="F159" s="22" t="s">
        <v>1646</v>
      </c>
      <c r="G159" s="27" t="n">
        <v>3</v>
      </c>
      <c r="H159" s="17" t="n">
        <v>753.98</v>
      </c>
      <c r="I159" s="17" t="n">
        <f aca="false">ROUND(G159*H159,2)</f>
        <v>2261.94</v>
      </c>
      <c r="J159" s="22" t="s">
        <v>728</v>
      </c>
    </row>
    <row r="160" customFormat="false" ht="15" hidden="false" customHeight="false" outlineLevel="0" collapsed="false">
      <c r="A160" s="22" t="s">
        <v>1003</v>
      </c>
      <c r="B160" s="23" t="n">
        <v>46012</v>
      </c>
      <c r="C160" s="22" t="s">
        <v>999</v>
      </c>
      <c r="D160" s="22" t="s">
        <v>1644</v>
      </c>
      <c r="E160" s="21" t="n">
        <v>1004</v>
      </c>
      <c r="F160" s="22" t="s">
        <v>1645</v>
      </c>
      <c r="G160" s="27" t="n">
        <v>2</v>
      </c>
      <c r="H160" s="17" t="n">
        <v>655.9</v>
      </c>
      <c r="I160" s="17" t="n">
        <f aca="false">ROUND(G160*H160,2)</f>
        <v>1311.8</v>
      </c>
      <c r="J160" s="22" t="s">
        <v>728</v>
      </c>
    </row>
    <row r="161" customFormat="false" ht="15" hidden="false" customHeight="false" outlineLevel="0" collapsed="false">
      <c r="A161" s="22" t="s">
        <v>1003</v>
      </c>
      <c r="B161" s="23" t="n">
        <v>46012</v>
      </c>
      <c r="C161" s="22" t="s">
        <v>999</v>
      </c>
      <c r="D161" s="22" t="s">
        <v>1644</v>
      </c>
      <c r="E161" s="21" t="n">
        <v>1004</v>
      </c>
      <c r="F161" s="22" t="s">
        <v>1645</v>
      </c>
      <c r="G161" s="27" t="n">
        <v>3</v>
      </c>
      <c r="H161" s="17" t="n">
        <v>664.72</v>
      </c>
      <c r="I161" s="17" t="n">
        <f aca="false">ROUND(G161*H161,2)</f>
        <v>1994.16</v>
      </c>
      <c r="J161" s="22" t="s">
        <v>728</v>
      </c>
    </row>
    <row r="162" customFormat="false" ht="15" hidden="false" customHeight="false" outlineLevel="0" collapsed="false">
      <c r="A162" s="22" t="s">
        <v>1003</v>
      </c>
      <c r="B162" s="23" t="n">
        <v>46012</v>
      </c>
      <c r="C162" s="22" t="s">
        <v>999</v>
      </c>
      <c r="D162" s="22" t="s">
        <v>1644</v>
      </c>
      <c r="E162" s="21" t="n">
        <v>1004</v>
      </c>
      <c r="F162" s="22" t="s">
        <v>1646</v>
      </c>
      <c r="G162" s="27" t="n">
        <v>2</v>
      </c>
      <c r="H162" s="17" t="n">
        <v>806.06</v>
      </c>
      <c r="I162" s="17" t="n">
        <f aca="false">ROUND(G162*H162,2)</f>
        <v>1612.12</v>
      </c>
      <c r="J162" s="22" t="s">
        <v>728</v>
      </c>
    </row>
    <row r="163" customFormat="false" ht="15" hidden="false" customHeight="false" outlineLevel="0" collapsed="false">
      <c r="A163" s="22" t="s">
        <v>1003</v>
      </c>
      <c r="B163" s="23" t="n">
        <v>46012</v>
      </c>
      <c r="C163" s="22" t="s">
        <v>999</v>
      </c>
      <c r="D163" s="22" t="s">
        <v>1644</v>
      </c>
      <c r="E163" s="21" t="n">
        <v>1004</v>
      </c>
      <c r="F163" s="22" t="s">
        <v>1646</v>
      </c>
      <c r="G163" s="27" t="n">
        <v>2</v>
      </c>
      <c r="H163" s="17" t="n">
        <v>777</v>
      </c>
      <c r="I163" s="17" t="n">
        <f aca="false">ROUND(G163*H163,2)</f>
        <v>1554</v>
      </c>
      <c r="J163" s="22" t="s">
        <v>728</v>
      </c>
    </row>
    <row r="164" customFormat="false" ht="15" hidden="false" customHeight="false" outlineLevel="0" collapsed="false">
      <c r="A164" s="22" t="s">
        <v>996</v>
      </c>
      <c r="B164" s="23" t="n">
        <v>46010</v>
      </c>
      <c r="C164" s="22" t="s">
        <v>944</v>
      </c>
      <c r="D164" s="22" t="s">
        <v>1654</v>
      </c>
      <c r="E164" s="21" t="n">
        <v>1004</v>
      </c>
      <c r="F164" s="22" t="s">
        <v>1657</v>
      </c>
      <c r="G164" s="27" t="n">
        <v>2</v>
      </c>
      <c r="H164" s="17" t="n">
        <v>716.35</v>
      </c>
      <c r="I164" s="17" t="n">
        <f aca="false">ROUND(G164*H164,2)</f>
        <v>1432.7</v>
      </c>
      <c r="J164" s="22" t="s">
        <v>725</v>
      </c>
    </row>
    <row r="165" customFormat="false" ht="15" hidden="false" customHeight="false" outlineLevel="0" collapsed="false">
      <c r="A165" s="22" t="s">
        <v>996</v>
      </c>
      <c r="B165" s="23" t="n">
        <v>46010</v>
      </c>
      <c r="C165" s="22" t="s">
        <v>944</v>
      </c>
      <c r="D165" s="22" t="s">
        <v>1654</v>
      </c>
      <c r="E165" s="21" t="n">
        <v>1004</v>
      </c>
      <c r="F165" s="22" t="s">
        <v>1656</v>
      </c>
      <c r="G165" s="27" t="n">
        <v>1</v>
      </c>
      <c r="H165" s="17" t="n">
        <v>1512.16</v>
      </c>
      <c r="I165" s="17" t="n">
        <f aca="false">ROUND(G165*H165,2)</f>
        <v>1512.16</v>
      </c>
      <c r="J165" s="22" t="s">
        <v>725</v>
      </c>
    </row>
    <row r="166" customFormat="false" ht="15" hidden="false" customHeight="false" outlineLevel="0" collapsed="false">
      <c r="A166" s="22" t="s">
        <v>992</v>
      </c>
      <c r="B166" s="23" t="n">
        <v>46009</v>
      </c>
      <c r="C166" s="22" t="s">
        <v>959</v>
      </c>
      <c r="D166" s="22" t="s">
        <v>1633</v>
      </c>
      <c r="E166" s="21" t="n">
        <v>1004</v>
      </c>
      <c r="F166" s="22" t="s">
        <v>1636</v>
      </c>
      <c r="G166" s="27" t="n">
        <v>9</v>
      </c>
      <c r="H166" s="17" t="n">
        <v>122.22</v>
      </c>
      <c r="I166" s="17" t="n">
        <f aca="false">ROUND(G166*H166,2)</f>
        <v>1099.98</v>
      </c>
      <c r="J166" s="22" t="s">
        <v>725</v>
      </c>
    </row>
    <row r="167" customFormat="false" ht="15" hidden="false" customHeight="false" outlineLevel="0" collapsed="false">
      <c r="A167" s="22" t="s">
        <v>992</v>
      </c>
      <c r="B167" s="23" t="n">
        <v>46009</v>
      </c>
      <c r="C167" s="22" t="s">
        <v>959</v>
      </c>
      <c r="D167" s="22" t="s">
        <v>1633</v>
      </c>
      <c r="E167" s="21" t="n">
        <v>1004</v>
      </c>
      <c r="F167" s="22" t="s">
        <v>1636</v>
      </c>
      <c r="G167" s="27" t="n">
        <v>9</v>
      </c>
      <c r="H167" s="17" t="n">
        <v>123.5</v>
      </c>
      <c r="I167" s="17" t="n">
        <f aca="false">ROUND(G167*H167,2)</f>
        <v>1111.5</v>
      </c>
      <c r="J167" s="22" t="s">
        <v>725</v>
      </c>
    </row>
    <row r="168" customFormat="false" ht="15" hidden="false" customHeight="false" outlineLevel="0" collapsed="false">
      <c r="A168" s="22" t="s">
        <v>948</v>
      </c>
      <c r="B168" s="23" t="n">
        <v>45975</v>
      </c>
      <c r="C168" s="22" t="s">
        <v>949</v>
      </c>
      <c r="D168" s="22" t="s">
        <v>1644</v>
      </c>
      <c r="E168" s="21" t="n">
        <v>1005</v>
      </c>
      <c r="F168" s="22" t="s">
        <v>1645</v>
      </c>
      <c r="G168" s="27" t="n">
        <v>3</v>
      </c>
      <c r="H168" s="17" t="n">
        <v>614.49</v>
      </c>
      <c r="I168" s="17" t="n">
        <f aca="false">ROUND(G168*H168,2)</f>
        <v>1843.47</v>
      </c>
      <c r="J168" s="22" t="s">
        <v>725</v>
      </c>
    </row>
    <row r="169" customFormat="false" ht="15" hidden="false" customHeight="false" outlineLevel="0" collapsed="false">
      <c r="A169" s="22" t="s">
        <v>948</v>
      </c>
      <c r="B169" s="23" t="n">
        <v>45975</v>
      </c>
      <c r="C169" s="22" t="s">
        <v>949</v>
      </c>
      <c r="D169" s="22" t="s">
        <v>1644</v>
      </c>
      <c r="E169" s="21" t="n">
        <v>1005</v>
      </c>
      <c r="F169" s="22" t="s">
        <v>1645</v>
      </c>
      <c r="G169" s="27" t="n">
        <v>3</v>
      </c>
      <c r="H169" s="17" t="n">
        <v>662.69</v>
      </c>
      <c r="I169" s="17" t="n">
        <f aca="false">ROUND(G169*H169,2)</f>
        <v>1988.07</v>
      </c>
      <c r="J169" s="22" t="s">
        <v>725</v>
      </c>
    </row>
    <row r="170" customFormat="false" ht="15" hidden="false" customHeight="false" outlineLevel="0" collapsed="false">
      <c r="A170" s="22" t="s">
        <v>956</v>
      </c>
      <c r="B170" s="23" t="n">
        <v>45984</v>
      </c>
      <c r="C170" s="22" t="s">
        <v>957</v>
      </c>
      <c r="D170" s="22" t="s">
        <v>1625</v>
      </c>
      <c r="E170" s="21" t="n">
        <v>1005</v>
      </c>
      <c r="F170" s="22" t="s">
        <v>1628</v>
      </c>
      <c r="G170" s="27" t="n">
        <v>6</v>
      </c>
      <c r="H170" s="17" t="n">
        <v>398.28</v>
      </c>
      <c r="I170" s="17" t="n">
        <f aca="false">ROUND(G170*H170,2)</f>
        <v>2389.68</v>
      </c>
      <c r="J170" s="22" t="s">
        <v>725</v>
      </c>
    </row>
    <row r="171" customFormat="false" ht="15" hidden="false" customHeight="false" outlineLevel="0" collapsed="false">
      <c r="A171" s="22" t="s">
        <v>956</v>
      </c>
      <c r="B171" s="23" t="n">
        <v>45984</v>
      </c>
      <c r="C171" s="22" t="s">
        <v>957</v>
      </c>
      <c r="D171" s="22" t="s">
        <v>1625</v>
      </c>
      <c r="E171" s="21" t="n">
        <v>1005</v>
      </c>
      <c r="F171" s="22" t="s">
        <v>1626</v>
      </c>
      <c r="G171" s="27" t="n">
        <v>27</v>
      </c>
      <c r="H171" s="17" t="n">
        <v>58.37</v>
      </c>
      <c r="I171" s="17" t="n">
        <f aca="false">ROUND(G171*H171,2)</f>
        <v>1575.99</v>
      </c>
      <c r="J171" s="22" t="s">
        <v>725</v>
      </c>
    </row>
    <row r="172" customFormat="false" ht="15" hidden="false" customHeight="false" outlineLevel="0" collapsed="false">
      <c r="A172" s="22" t="s">
        <v>956</v>
      </c>
      <c r="B172" s="23" t="n">
        <v>45984</v>
      </c>
      <c r="C172" s="22" t="s">
        <v>957</v>
      </c>
      <c r="D172" s="22" t="s">
        <v>1625</v>
      </c>
      <c r="E172" s="21" t="n">
        <v>1005</v>
      </c>
      <c r="F172" s="22" t="s">
        <v>1628</v>
      </c>
      <c r="G172" s="27" t="n">
        <v>4</v>
      </c>
      <c r="H172" s="17" t="n">
        <v>403.25</v>
      </c>
      <c r="I172" s="17" t="n">
        <f aca="false">ROUND(G172*H172,2)</f>
        <v>1613</v>
      </c>
      <c r="J172" s="22" t="s">
        <v>725</v>
      </c>
    </row>
    <row r="173" customFormat="false" ht="15" hidden="false" customHeight="false" outlineLevel="0" collapsed="false">
      <c r="A173" s="22" t="s">
        <v>953</v>
      </c>
      <c r="B173" s="23" t="n">
        <v>45979</v>
      </c>
      <c r="C173" s="22" t="s">
        <v>933</v>
      </c>
      <c r="D173" s="22" t="s">
        <v>1625</v>
      </c>
      <c r="E173" s="21" t="n">
        <v>1005</v>
      </c>
      <c r="F173" s="22" t="s">
        <v>1628</v>
      </c>
      <c r="G173" s="27" t="n">
        <v>3</v>
      </c>
      <c r="H173" s="17" t="n">
        <v>410.04</v>
      </c>
      <c r="I173" s="17" t="n">
        <f aca="false">ROUND(G173*H173,2)</f>
        <v>1230.12</v>
      </c>
      <c r="J173" s="22" t="s">
        <v>728</v>
      </c>
    </row>
    <row r="174" customFormat="false" ht="15" hidden="false" customHeight="false" outlineLevel="0" collapsed="false">
      <c r="A174" s="22" t="s">
        <v>953</v>
      </c>
      <c r="B174" s="23" t="n">
        <v>45979</v>
      </c>
      <c r="C174" s="22" t="s">
        <v>933</v>
      </c>
      <c r="D174" s="22" t="s">
        <v>1625</v>
      </c>
      <c r="E174" s="21" t="n">
        <v>1005</v>
      </c>
      <c r="F174" s="22" t="s">
        <v>1626</v>
      </c>
      <c r="G174" s="27" t="n">
        <v>13</v>
      </c>
      <c r="H174" s="17" t="n">
        <v>56.94</v>
      </c>
      <c r="I174" s="17" t="n">
        <f aca="false">ROUND(G174*H174,2)</f>
        <v>740.22</v>
      </c>
      <c r="J174" s="22" t="s">
        <v>728</v>
      </c>
    </row>
    <row r="175" customFormat="false" ht="15" hidden="false" customHeight="false" outlineLevel="0" collapsed="false">
      <c r="A175" s="22" t="s">
        <v>953</v>
      </c>
      <c r="B175" s="23" t="n">
        <v>45979</v>
      </c>
      <c r="C175" s="22" t="s">
        <v>933</v>
      </c>
      <c r="D175" s="22" t="s">
        <v>1625</v>
      </c>
      <c r="E175" s="21" t="n">
        <v>1005</v>
      </c>
      <c r="F175" s="22" t="s">
        <v>1626</v>
      </c>
      <c r="G175" s="27" t="n">
        <v>19</v>
      </c>
      <c r="H175" s="17" t="n">
        <v>60.3</v>
      </c>
      <c r="I175" s="17" t="n">
        <f aca="false">ROUND(G175*H175,2)</f>
        <v>1145.7</v>
      </c>
      <c r="J175" s="22" t="s">
        <v>728</v>
      </c>
    </row>
    <row r="176" customFormat="false" ht="15" hidden="false" customHeight="false" outlineLevel="0" collapsed="false">
      <c r="A176" s="22" t="s">
        <v>977</v>
      </c>
      <c r="B176" s="23" t="n">
        <v>46003</v>
      </c>
      <c r="C176" s="22" t="s">
        <v>964</v>
      </c>
      <c r="D176" s="22" t="s">
        <v>1630</v>
      </c>
      <c r="E176" s="21" t="n">
        <v>1006</v>
      </c>
      <c r="F176" s="22" t="s">
        <v>1631</v>
      </c>
      <c r="G176" s="27" t="n">
        <v>11</v>
      </c>
      <c r="H176" s="17" t="n">
        <v>235.12</v>
      </c>
      <c r="I176" s="17" t="n">
        <f aca="false">ROUND(G176*H176,2)</f>
        <v>2586.32</v>
      </c>
      <c r="J176" s="22" t="s">
        <v>725</v>
      </c>
    </row>
    <row r="177" customFormat="false" ht="15" hidden="false" customHeight="false" outlineLevel="0" collapsed="false">
      <c r="A177" s="22" t="s">
        <v>977</v>
      </c>
      <c r="B177" s="23" t="n">
        <v>46003</v>
      </c>
      <c r="C177" s="22" t="s">
        <v>964</v>
      </c>
      <c r="D177" s="22" t="s">
        <v>1630</v>
      </c>
      <c r="E177" s="21" t="n">
        <v>1006</v>
      </c>
      <c r="F177" s="22" t="s">
        <v>1652</v>
      </c>
      <c r="G177" s="27" t="n">
        <v>15</v>
      </c>
      <c r="H177" s="17" t="n">
        <v>73.4</v>
      </c>
      <c r="I177" s="17" t="n">
        <f aca="false">ROUND(G177*H177,2)</f>
        <v>1101</v>
      </c>
      <c r="J177" s="22" t="s">
        <v>725</v>
      </c>
    </row>
    <row r="178" customFormat="false" ht="15" hidden="false" customHeight="false" outlineLevel="0" collapsed="false">
      <c r="A178" s="22" t="s">
        <v>977</v>
      </c>
      <c r="B178" s="23" t="n">
        <v>46003</v>
      </c>
      <c r="C178" s="22" t="s">
        <v>964</v>
      </c>
      <c r="D178" s="22" t="s">
        <v>1630</v>
      </c>
      <c r="E178" s="21" t="n">
        <v>1006</v>
      </c>
      <c r="F178" s="22" t="s">
        <v>1631</v>
      </c>
      <c r="G178" s="27" t="n">
        <v>9</v>
      </c>
      <c r="H178" s="17" t="n">
        <v>228.92</v>
      </c>
      <c r="I178" s="17" t="n">
        <f aca="false">ROUND(G178*H178,2)</f>
        <v>2060.28</v>
      </c>
      <c r="J178" s="22" t="s">
        <v>725</v>
      </c>
    </row>
    <row r="179" customFormat="false" ht="15" hidden="false" customHeight="false" outlineLevel="0" collapsed="false">
      <c r="A179" s="22" t="s">
        <v>977</v>
      </c>
      <c r="B179" s="23" t="n">
        <v>46003</v>
      </c>
      <c r="C179" s="22" t="s">
        <v>964</v>
      </c>
      <c r="D179" s="22" t="s">
        <v>1630</v>
      </c>
      <c r="E179" s="21" t="n">
        <v>1006</v>
      </c>
      <c r="F179" s="22" t="s">
        <v>1652</v>
      </c>
      <c r="G179" s="27" t="n">
        <v>28</v>
      </c>
      <c r="H179" s="17" t="n">
        <v>74.65</v>
      </c>
      <c r="I179" s="17" t="n">
        <f aca="false">ROUND(G179*H179,2)</f>
        <v>2090.2</v>
      </c>
      <c r="J179" s="22" t="s">
        <v>725</v>
      </c>
    </row>
    <row r="180" customFormat="false" ht="15" hidden="false" customHeight="false" outlineLevel="0" collapsed="false">
      <c r="A180" s="22" t="s">
        <v>977</v>
      </c>
      <c r="B180" s="23" t="n">
        <v>46003</v>
      </c>
      <c r="C180" s="22" t="s">
        <v>964</v>
      </c>
      <c r="D180" s="22" t="s">
        <v>1630</v>
      </c>
      <c r="E180" s="21" t="n">
        <v>1006</v>
      </c>
      <c r="F180" s="22" t="s">
        <v>1631</v>
      </c>
      <c r="G180" s="27" t="n">
        <v>3</v>
      </c>
      <c r="H180" s="17" t="n">
        <v>245.18</v>
      </c>
      <c r="I180" s="17" t="n">
        <f aca="false">ROUND(G180*H180,2)</f>
        <v>735.54</v>
      </c>
      <c r="J180" s="22" t="s">
        <v>725</v>
      </c>
    </row>
    <row r="181" customFormat="false" ht="15" hidden="false" customHeight="false" outlineLevel="0" collapsed="false">
      <c r="A181" s="22" t="s">
        <v>1020</v>
      </c>
      <c r="B181" s="23" t="n">
        <v>46026</v>
      </c>
      <c r="C181" s="22" t="s">
        <v>1021</v>
      </c>
      <c r="D181" s="22" t="s">
        <v>1630</v>
      </c>
      <c r="E181" s="21" t="n">
        <v>1006</v>
      </c>
      <c r="F181" s="22" t="s">
        <v>1632</v>
      </c>
      <c r="G181" s="27" t="n">
        <v>7</v>
      </c>
      <c r="H181" s="17" t="n">
        <v>113.73</v>
      </c>
      <c r="I181" s="17" t="n">
        <f aca="false">ROUND(G181*H181,2)</f>
        <v>796.11</v>
      </c>
      <c r="J181" s="22" t="s">
        <v>725</v>
      </c>
    </row>
    <row r="182" customFormat="false" ht="15" hidden="false" customHeight="false" outlineLevel="0" collapsed="false">
      <c r="A182" s="22" t="s">
        <v>1020</v>
      </c>
      <c r="B182" s="23" t="n">
        <v>46026</v>
      </c>
      <c r="C182" s="22" t="s">
        <v>1021</v>
      </c>
      <c r="D182" s="22" t="s">
        <v>1630</v>
      </c>
      <c r="E182" s="21" t="n">
        <v>1006</v>
      </c>
      <c r="F182" s="22" t="s">
        <v>1631</v>
      </c>
      <c r="G182" s="27" t="n">
        <v>9</v>
      </c>
      <c r="H182" s="17" t="n">
        <v>233.92</v>
      </c>
      <c r="I182" s="17" t="n">
        <f aca="false">ROUND(G182*H182,2)</f>
        <v>2105.28</v>
      </c>
      <c r="J182" s="22" t="s">
        <v>725</v>
      </c>
    </row>
    <row r="183" customFormat="false" ht="15" hidden="false" customHeight="false" outlineLevel="0" collapsed="false">
      <c r="A183" s="22" t="s">
        <v>1020</v>
      </c>
      <c r="B183" s="23" t="n">
        <v>46026</v>
      </c>
      <c r="C183" s="22" t="s">
        <v>1021</v>
      </c>
      <c r="D183" s="22" t="s">
        <v>1630</v>
      </c>
      <c r="E183" s="21" t="n">
        <v>1006</v>
      </c>
      <c r="F183" s="22" t="s">
        <v>1632</v>
      </c>
      <c r="G183" s="27" t="n">
        <v>23</v>
      </c>
      <c r="H183" s="17" t="n">
        <v>115.86</v>
      </c>
      <c r="I183" s="17" t="n">
        <f aca="false">ROUND(G183*H183,2)</f>
        <v>2664.78</v>
      </c>
      <c r="J183" s="22" t="s">
        <v>725</v>
      </c>
    </row>
    <row r="184" customFormat="false" ht="15" hidden="false" customHeight="false" outlineLevel="0" collapsed="false">
      <c r="A184" s="22" t="s">
        <v>1020</v>
      </c>
      <c r="B184" s="23" t="n">
        <v>46026</v>
      </c>
      <c r="C184" s="22" t="s">
        <v>1021</v>
      </c>
      <c r="D184" s="22" t="s">
        <v>1630</v>
      </c>
      <c r="E184" s="21" t="n">
        <v>1006</v>
      </c>
      <c r="F184" s="22" t="s">
        <v>1631</v>
      </c>
      <c r="G184" s="27" t="n">
        <v>8</v>
      </c>
      <c r="H184" s="17" t="n">
        <v>242.12</v>
      </c>
      <c r="I184" s="17" t="n">
        <f aca="false">ROUND(G184*H184,2)</f>
        <v>1936.96</v>
      </c>
      <c r="J184" s="22" t="s">
        <v>725</v>
      </c>
    </row>
    <row r="185" customFormat="false" ht="15" hidden="false" customHeight="false" outlineLevel="0" collapsed="false">
      <c r="A185" s="22" t="s">
        <v>998</v>
      </c>
      <c r="B185" s="23" t="n">
        <v>46011</v>
      </c>
      <c r="C185" s="22" t="s">
        <v>999</v>
      </c>
      <c r="D185" s="22" t="s">
        <v>1644</v>
      </c>
      <c r="E185" s="21" t="n">
        <v>1007</v>
      </c>
      <c r="F185" s="22" t="s">
        <v>1645</v>
      </c>
      <c r="G185" s="27" t="n">
        <v>3</v>
      </c>
      <c r="H185" s="17" t="n">
        <v>645.93</v>
      </c>
      <c r="I185" s="17" t="n">
        <f aca="false">ROUND(G185*H185,2)</f>
        <v>1937.79</v>
      </c>
      <c r="J185" s="22" t="s">
        <v>725</v>
      </c>
    </row>
    <row r="186" customFormat="false" ht="15" hidden="false" customHeight="false" outlineLevel="0" collapsed="false">
      <c r="A186" s="22" t="s">
        <v>998</v>
      </c>
      <c r="B186" s="23" t="n">
        <v>46011</v>
      </c>
      <c r="C186" s="22" t="s">
        <v>999</v>
      </c>
      <c r="D186" s="22" t="s">
        <v>1644</v>
      </c>
      <c r="E186" s="21" t="n">
        <v>1007</v>
      </c>
      <c r="F186" s="22" t="s">
        <v>1646</v>
      </c>
      <c r="G186" s="27" t="n">
        <v>2</v>
      </c>
      <c r="H186" s="17" t="n">
        <v>790.03</v>
      </c>
      <c r="I186" s="17" t="n">
        <f aca="false">ROUND(G186*H186,2)</f>
        <v>1580.06</v>
      </c>
      <c r="J186" s="22" t="s">
        <v>725</v>
      </c>
    </row>
    <row r="187" customFormat="false" ht="15" hidden="false" customHeight="false" outlineLevel="0" collapsed="false">
      <c r="A187" s="22" t="s">
        <v>998</v>
      </c>
      <c r="B187" s="23" t="n">
        <v>46011</v>
      </c>
      <c r="C187" s="22" t="s">
        <v>999</v>
      </c>
      <c r="D187" s="22" t="s">
        <v>1644</v>
      </c>
      <c r="E187" s="21" t="n">
        <v>1007</v>
      </c>
      <c r="F187" s="22" t="s">
        <v>1645</v>
      </c>
      <c r="G187" s="27" t="n">
        <v>1</v>
      </c>
      <c r="H187" s="17" t="n">
        <v>649.93</v>
      </c>
      <c r="I187" s="17" t="n">
        <f aca="false">ROUND(G187*H187,2)</f>
        <v>649.93</v>
      </c>
      <c r="J187" s="22" t="s">
        <v>725</v>
      </c>
    </row>
    <row r="188" customFormat="false" ht="15" hidden="false" customHeight="false" outlineLevel="0" collapsed="false">
      <c r="A188" s="22" t="s">
        <v>998</v>
      </c>
      <c r="B188" s="23" t="n">
        <v>46011</v>
      </c>
      <c r="C188" s="22" t="s">
        <v>999</v>
      </c>
      <c r="D188" s="22" t="s">
        <v>1644</v>
      </c>
      <c r="E188" s="21" t="n">
        <v>1007</v>
      </c>
      <c r="F188" s="22" t="s">
        <v>1645</v>
      </c>
      <c r="G188" s="27" t="n">
        <v>2</v>
      </c>
      <c r="H188" s="17" t="n">
        <v>655.94</v>
      </c>
      <c r="I188" s="17" t="n">
        <f aca="false">ROUND(G188*H188,2)</f>
        <v>1311.88</v>
      </c>
      <c r="J188" s="22" t="s">
        <v>725</v>
      </c>
    </row>
    <row r="189" customFormat="false" ht="15" hidden="false" customHeight="false" outlineLevel="0" collapsed="false">
      <c r="A189" s="22" t="s">
        <v>998</v>
      </c>
      <c r="B189" s="23" t="n">
        <v>46011</v>
      </c>
      <c r="C189" s="22" t="s">
        <v>999</v>
      </c>
      <c r="D189" s="22" t="s">
        <v>1644</v>
      </c>
      <c r="E189" s="21" t="n">
        <v>1007</v>
      </c>
      <c r="F189" s="22" t="s">
        <v>1645</v>
      </c>
      <c r="G189" s="27" t="n">
        <v>1</v>
      </c>
      <c r="H189" s="17" t="n">
        <v>655.03</v>
      </c>
      <c r="I189" s="17" t="n">
        <f aca="false">ROUND(G189*H189,2)</f>
        <v>655.03</v>
      </c>
      <c r="J189" s="22" t="s">
        <v>725</v>
      </c>
    </row>
    <row r="190" customFormat="false" ht="15" hidden="false" customHeight="false" outlineLevel="0" collapsed="false">
      <c r="A190" s="22" t="s">
        <v>981</v>
      </c>
      <c r="B190" s="23" t="n">
        <v>46005</v>
      </c>
      <c r="C190" s="22" t="s">
        <v>935</v>
      </c>
      <c r="D190" s="22" t="s">
        <v>1648</v>
      </c>
      <c r="E190" s="21" t="n">
        <v>1007</v>
      </c>
      <c r="F190" s="22" t="s">
        <v>1651</v>
      </c>
      <c r="G190" s="27" t="n">
        <v>40</v>
      </c>
      <c r="H190" s="17" t="n">
        <v>35.54</v>
      </c>
      <c r="I190" s="17" t="n">
        <f aca="false">ROUND(G190*H190,2)</f>
        <v>1421.6</v>
      </c>
      <c r="J190" s="22" t="s">
        <v>725</v>
      </c>
    </row>
    <row r="191" customFormat="false" ht="15" hidden="false" customHeight="false" outlineLevel="0" collapsed="false">
      <c r="A191" s="22" t="s">
        <v>981</v>
      </c>
      <c r="B191" s="23" t="n">
        <v>46005</v>
      </c>
      <c r="C191" s="22" t="s">
        <v>935</v>
      </c>
      <c r="D191" s="22" t="s">
        <v>1648</v>
      </c>
      <c r="E191" s="21" t="n">
        <v>1007</v>
      </c>
      <c r="F191" s="22" t="s">
        <v>1649</v>
      </c>
      <c r="G191" s="27" t="n">
        <v>10</v>
      </c>
      <c r="H191" s="17" t="n">
        <v>174.41</v>
      </c>
      <c r="I191" s="17" t="n">
        <f aca="false">ROUND(G191*H191,2)</f>
        <v>1744.1</v>
      </c>
      <c r="J191" s="22" t="s">
        <v>725</v>
      </c>
    </row>
    <row r="192" customFormat="false" ht="15" hidden="false" customHeight="false" outlineLevel="0" collapsed="false">
      <c r="A192" s="22" t="s">
        <v>985</v>
      </c>
      <c r="B192" s="23" t="n">
        <v>46007</v>
      </c>
      <c r="C192" s="22" t="s">
        <v>986</v>
      </c>
      <c r="D192" s="22" t="s">
        <v>1640</v>
      </c>
      <c r="E192" s="21" t="n">
        <v>1007</v>
      </c>
      <c r="F192" s="22" t="s">
        <v>1658</v>
      </c>
      <c r="G192" s="27" t="n">
        <v>1</v>
      </c>
      <c r="H192" s="17" t="n">
        <v>6284.52</v>
      </c>
      <c r="I192" s="17" t="n">
        <f aca="false">ROUND(G192*H192,2)</f>
        <v>6284.52</v>
      </c>
      <c r="J192" s="22" t="s">
        <v>725</v>
      </c>
    </row>
    <row r="193" customFormat="false" ht="15" hidden="false" customHeight="false" outlineLevel="0" collapsed="false">
      <c r="A193" s="22" t="s">
        <v>985</v>
      </c>
      <c r="B193" s="23" t="n">
        <v>46007</v>
      </c>
      <c r="C193" s="22" t="s">
        <v>986</v>
      </c>
      <c r="D193" s="22" t="s">
        <v>1640</v>
      </c>
      <c r="E193" s="21" t="n">
        <v>1007</v>
      </c>
      <c r="F193" s="22" t="s">
        <v>1658</v>
      </c>
      <c r="G193" s="27" t="n">
        <v>1</v>
      </c>
      <c r="H193" s="17" t="n">
        <v>6347.29</v>
      </c>
      <c r="I193" s="17" t="n">
        <f aca="false">ROUND(G193*H193,2)</f>
        <v>6347.29</v>
      </c>
      <c r="J193" s="22" t="s">
        <v>725</v>
      </c>
    </row>
    <row r="194" customFormat="false" ht="15" hidden="false" customHeight="false" outlineLevel="0" collapsed="false">
      <c r="A194" s="22" t="s">
        <v>1007</v>
      </c>
      <c r="B194" s="23" t="n">
        <v>46017</v>
      </c>
      <c r="C194" s="22" t="s">
        <v>944</v>
      </c>
      <c r="D194" s="22" t="s">
        <v>1654</v>
      </c>
      <c r="E194" s="21" t="n">
        <v>1008</v>
      </c>
      <c r="F194" s="22" t="s">
        <v>1657</v>
      </c>
      <c r="G194" s="27" t="n">
        <v>2</v>
      </c>
      <c r="H194" s="17" t="n">
        <v>673.99</v>
      </c>
      <c r="I194" s="17" t="n">
        <f aca="false">ROUND(G194*H194,2)</f>
        <v>1347.98</v>
      </c>
      <c r="J194" s="22" t="s">
        <v>728</v>
      </c>
    </row>
    <row r="195" customFormat="false" ht="15" hidden="false" customHeight="false" outlineLevel="0" collapsed="false">
      <c r="A195" s="22" t="s">
        <v>1007</v>
      </c>
      <c r="B195" s="23" t="n">
        <v>46017</v>
      </c>
      <c r="C195" s="22" t="s">
        <v>944</v>
      </c>
      <c r="D195" s="22" t="s">
        <v>1654</v>
      </c>
      <c r="E195" s="21" t="n">
        <v>1008</v>
      </c>
      <c r="F195" s="22" t="s">
        <v>1657</v>
      </c>
      <c r="G195" s="27" t="n">
        <v>1</v>
      </c>
      <c r="H195" s="17" t="n">
        <v>715.08</v>
      </c>
      <c r="I195" s="17" t="n">
        <f aca="false">ROUND(G195*H195,2)</f>
        <v>715.08</v>
      </c>
      <c r="J195" s="22" t="s">
        <v>728</v>
      </c>
    </row>
    <row r="196" customFormat="false" ht="15" hidden="false" customHeight="false" outlineLevel="0" collapsed="false">
      <c r="A196" s="22" t="s">
        <v>1007</v>
      </c>
      <c r="B196" s="23" t="n">
        <v>46017</v>
      </c>
      <c r="C196" s="22" t="s">
        <v>944</v>
      </c>
      <c r="D196" s="22" t="s">
        <v>1654</v>
      </c>
      <c r="E196" s="21" t="n">
        <v>1008</v>
      </c>
      <c r="F196" s="22" t="s">
        <v>1657</v>
      </c>
      <c r="G196" s="27" t="n">
        <v>1</v>
      </c>
      <c r="H196" s="17" t="n">
        <v>713.09</v>
      </c>
      <c r="I196" s="17" t="n">
        <f aca="false">ROUND(G196*H196,2)</f>
        <v>713.09</v>
      </c>
      <c r="J196" s="22" t="s">
        <v>728</v>
      </c>
    </row>
    <row r="197" customFormat="false" ht="15" hidden="false" customHeight="false" outlineLevel="0" collapsed="false">
      <c r="A197" s="22" t="s">
        <v>1007</v>
      </c>
      <c r="B197" s="23" t="n">
        <v>46017</v>
      </c>
      <c r="C197" s="22" t="s">
        <v>944</v>
      </c>
      <c r="D197" s="22" t="s">
        <v>1654</v>
      </c>
      <c r="E197" s="21" t="n">
        <v>1008</v>
      </c>
      <c r="F197" s="22" t="s">
        <v>1657</v>
      </c>
      <c r="G197" s="27" t="n">
        <v>3</v>
      </c>
      <c r="H197" s="17" t="n">
        <v>712.65</v>
      </c>
      <c r="I197" s="17" t="n">
        <f aca="false">ROUND(G197*H197,2)</f>
        <v>2137.95</v>
      </c>
      <c r="J197" s="22" t="s">
        <v>728</v>
      </c>
    </row>
    <row r="198" customFormat="false" ht="15" hidden="false" customHeight="false" outlineLevel="0" collapsed="false">
      <c r="A198" s="22" t="s">
        <v>1072</v>
      </c>
      <c r="B198" s="23" t="n">
        <v>46057</v>
      </c>
      <c r="C198" s="22" t="s">
        <v>937</v>
      </c>
      <c r="D198" s="22" t="s">
        <v>1618</v>
      </c>
      <c r="E198" s="21" t="n">
        <v>1008</v>
      </c>
      <c r="F198" s="22" t="s">
        <v>1619</v>
      </c>
      <c r="G198" s="27" t="n">
        <v>20</v>
      </c>
      <c r="H198" s="17" t="n">
        <v>83.28</v>
      </c>
      <c r="I198" s="17" t="n">
        <f aca="false">ROUND(G198*H198,2)</f>
        <v>1665.6</v>
      </c>
      <c r="J198" s="22" t="s">
        <v>725</v>
      </c>
    </row>
    <row r="199" customFormat="false" ht="15" hidden="false" customHeight="false" outlineLevel="0" collapsed="false">
      <c r="A199" s="22" t="s">
        <v>1072</v>
      </c>
      <c r="B199" s="23" t="n">
        <v>46057</v>
      </c>
      <c r="C199" s="22" t="s">
        <v>937</v>
      </c>
      <c r="D199" s="22" t="s">
        <v>1618</v>
      </c>
      <c r="E199" s="21" t="n">
        <v>1008</v>
      </c>
      <c r="F199" s="22" t="s">
        <v>1620</v>
      </c>
      <c r="G199" s="27" t="n">
        <v>197</v>
      </c>
      <c r="H199" s="17" t="n">
        <v>9.74</v>
      </c>
      <c r="I199" s="17" t="n">
        <f aca="false">ROUND(G199*H199,2)</f>
        <v>1918.78</v>
      </c>
      <c r="J199" s="22" t="s">
        <v>725</v>
      </c>
    </row>
    <row r="200" customFormat="false" ht="15" hidden="false" customHeight="false" outlineLevel="0" collapsed="false">
      <c r="A200" s="22" t="s">
        <v>1072</v>
      </c>
      <c r="B200" s="23" t="n">
        <v>46057</v>
      </c>
      <c r="C200" s="22" t="s">
        <v>937</v>
      </c>
      <c r="D200" s="22" t="s">
        <v>1618</v>
      </c>
      <c r="E200" s="21" t="n">
        <v>1008</v>
      </c>
      <c r="F200" s="22" t="s">
        <v>1620</v>
      </c>
      <c r="G200" s="27" t="n">
        <v>159</v>
      </c>
      <c r="H200" s="17" t="n">
        <v>9.73</v>
      </c>
      <c r="I200" s="17" t="n">
        <f aca="false">ROUND(G200*H200,2)</f>
        <v>1547.07</v>
      </c>
      <c r="J200" s="22" t="s">
        <v>725</v>
      </c>
    </row>
    <row r="201" customFormat="false" ht="15" hidden="false" customHeight="false" outlineLevel="0" collapsed="false">
      <c r="A201" s="22" t="s">
        <v>1072</v>
      </c>
      <c r="B201" s="23" t="n">
        <v>46057</v>
      </c>
      <c r="C201" s="22" t="s">
        <v>937</v>
      </c>
      <c r="D201" s="22" t="s">
        <v>1618</v>
      </c>
      <c r="E201" s="21" t="n">
        <v>1008</v>
      </c>
      <c r="F201" s="22" t="s">
        <v>1620</v>
      </c>
      <c r="G201" s="27" t="n">
        <v>91</v>
      </c>
      <c r="H201" s="17" t="n">
        <v>9.72</v>
      </c>
      <c r="I201" s="17" t="n">
        <f aca="false">ROUND(G201*H201,2)</f>
        <v>884.52</v>
      </c>
      <c r="J201" s="22" t="s">
        <v>725</v>
      </c>
    </row>
    <row r="202" customFormat="false" ht="15" hidden="false" customHeight="false" outlineLevel="0" collapsed="false">
      <c r="A202" s="22" t="s">
        <v>1072</v>
      </c>
      <c r="B202" s="23" t="n">
        <v>46057</v>
      </c>
      <c r="C202" s="22" t="s">
        <v>937</v>
      </c>
      <c r="D202" s="22" t="s">
        <v>1618</v>
      </c>
      <c r="E202" s="21" t="n">
        <v>1008</v>
      </c>
      <c r="F202" s="22" t="s">
        <v>1620</v>
      </c>
      <c r="G202" s="27" t="n">
        <v>258</v>
      </c>
      <c r="H202" s="17" t="n">
        <v>9.82</v>
      </c>
      <c r="I202" s="17" t="n">
        <f aca="false">ROUND(G202*H202,2)</f>
        <v>2533.56</v>
      </c>
      <c r="J202" s="22" t="s">
        <v>725</v>
      </c>
    </row>
    <row r="203" customFormat="false" ht="15" hidden="false" customHeight="false" outlineLevel="0" collapsed="false">
      <c r="A203" s="22" t="s">
        <v>947</v>
      </c>
      <c r="B203" s="23" t="n">
        <v>45974</v>
      </c>
      <c r="C203" s="22" t="s">
        <v>939</v>
      </c>
      <c r="D203" s="22" t="s">
        <v>1621</v>
      </c>
      <c r="E203" s="21" t="n">
        <v>1008</v>
      </c>
      <c r="F203" s="22" t="s">
        <v>1624</v>
      </c>
      <c r="G203" s="27" t="n">
        <v>118</v>
      </c>
      <c r="H203" s="17" t="n">
        <v>19.27</v>
      </c>
      <c r="I203" s="17" t="n">
        <f aca="false">ROUND(G203*H203,2)</f>
        <v>2273.86</v>
      </c>
      <c r="J203" s="22" t="s">
        <v>725</v>
      </c>
    </row>
    <row r="204" customFormat="false" ht="15" hidden="false" customHeight="false" outlineLevel="0" collapsed="false">
      <c r="A204" s="22" t="s">
        <v>947</v>
      </c>
      <c r="B204" s="23" t="n">
        <v>45974</v>
      </c>
      <c r="C204" s="22" t="s">
        <v>939</v>
      </c>
      <c r="D204" s="22" t="s">
        <v>1621</v>
      </c>
      <c r="E204" s="21" t="n">
        <v>1008</v>
      </c>
      <c r="F204" s="22" t="s">
        <v>1624</v>
      </c>
      <c r="G204" s="27" t="n">
        <v>40</v>
      </c>
      <c r="H204" s="17" t="n">
        <v>19</v>
      </c>
      <c r="I204" s="17" t="n">
        <f aca="false">ROUND(G204*H204,2)</f>
        <v>760</v>
      </c>
      <c r="J204" s="22" t="s">
        <v>725</v>
      </c>
    </row>
    <row r="205" customFormat="false" ht="15" hidden="false" customHeight="false" outlineLevel="0" collapsed="false">
      <c r="A205" s="22" t="s">
        <v>1351</v>
      </c>
      <c r="B205" s="23" t="n">
        <v>46152</v>
      </c>
      <c r="C205" s="22" t="s">
        <v>937</v>
      </c>
      <c r="D205" s="22" t="s">
        <v>1618</v>
      </c>
      <c r="E205" s="21" t="n">
        <v>1008</v>
      </c>
      <c r="F205" s="22" t="s">
        <v>1619</v>
      </c>
      <c r="G205" s="27" t="n">
        <v>30</v>
      </c>
      <c r="H205" s="17" t="n">
        <v>89.15</v>
      </c>
      <c r="I205" s="17" t="n">
        <f aca="false">ROUND(G205*H205,2)</f>
        <v>2674.5</v>
      </c>
      <c r="J205" s="22" t="s">
        <v>725</v>
      </c>
    </row>
    <row r="206" customFormat="false" ht="15" hidden="false" customHeight="false" outlineLevel="0" collapsed="false">
      <c r="A206" s="22" t="s">
        <v>1351</v>
      </c>
      <c r="B206" s="23" t="n">
        <v>46152</v>
      </c>
      <c r="C206" s="22" t="s">
        <v>937</v>
      </c>
      <c r="D206" s="22" t="s">
        <v>1618</v>
      </c>
      <c r="E206" s="21" t="n">
        <v>1008</v>
      </c>
      <c r="F206" s="22" t="s">
        <v>1619</v>
      </c>
      <c r="G206" s="27" t="n">
        <v>27</v>
      </c>
      <c r="H206" s="17" t="n">
        <v>86.9</v>
      </c>
      <c r="I206" s="17" t="n">
        <f aca="false">ROUND(G206*H206,2)</f>
        <v>2346.3</v>
      </c>
      <c r="J206" s="22" t="s">
        <v>725</v>
      </c>
    </row>
    <row r="207" customFormat="false" ht="15" hidden="false" customHeight="false" outlineLevel="0" collapsed="false">
      <c r="A207" s="22" t="s">
        <v>952</v>
      </c>
      <c r="B207" s="23" t="n">
        <v>45977</v>
      </c>
      <c r="C207" s="22" t="s">
        <v>933</v>
      </c>
      <c r="D207" s="22" t="s">
        <v>1625</v>
      </c>
      <c r="E207" s="21" t="n">
        <v>1008</v>
      </c>
      <c r="F207" s="22" t="s">
        <v>1628</v>
      </c>
      <c r="G207" s="27" t="n">
        <v>1</v>
      </c>
      <c r="H207" s="17" t="n">
        <v>414.28</v>
      </c>
      <c r="I207" s="17" t="n">
        <f aca="false">ROUND(G207*H207,2)</f>
        <v>414.28</v>
      </c>
      <c r="J207" s="22" t="s">
        <v>725</v>
      </c>
    </row>
    <row r="208" customFormat="false" ht="15" hidden="false" customHeight="false" outlineLevel="0" collapsed="false">
      <c r="A208" s="22" t="s">
        <v>952</v>
      </c>
      <c r="B208" s="23" t="n">
        <v>45977</v>
      </c>
      <c r="C208" s="22" t="s">
        <v>933</v>
      </c>
      <c r="D208" s="22" t="s">
        <v>1625</v>
      </c>
      <c r="E208" s="21" t="n">
        <v>1008</v>
      </c>
      <c r="F208" s="22" t="s">
        <v>1628</v>
      </c>
      <c r="G208" s="27" t="n">
        <v>5</v>
      </c>
      <c r="H208" s="17" t="n">
        <v>409.06</v>
      </c>
      <c r="I208" s="17" t="n">
        <f aca="false">ROUND(G208*H208,2)</f>
        <v>2045.3</v>
      </c>
      <c r="J208" s="22" t="s">
        <v>725</v>
      </c>
    </row>
    <row r="209" customFormat="false" ht="15" hidden="false" customHeight="false" outlineLevel="0" collapsed="false">
      <c r="A209" s="22" t="s">
        <v>960</v>
      </c>
      <c r="B209" s="23" t="n">
        <v>45985</v>
      </c>
      <c r="C209" s="22" t="s">
        <v>929</v>
      </c>
      <c r="D209" s="22" t="s">
        <v>1637</v>
      </c>
      <c r="E209" s="21" t="n">
        <v>1008</v>
      </c>
      <c r="F209" s="22" t="s">
        <v>1639</v>
      </c>
      <c r="G209" s="27" t="n">
        <v>1</v>
      </c>
      <c r="H209" s="17" t="n">
        <v>2093.59</v>
      </c>
      <c r="I209" s="17" t="n">
        <f aca="false">ROUND(G209*H209,2)</f>
        <v>2093.59</v>
      </c>
      <c r="J209" s="22" t="s">
        <v>725</v>
      </c>
    </row>
    <row r="210" customFormat="false" ht="15" hidden="false" customHeight="false" outlineLevel="0" collapsed="false">
      <c r="A210" s="22" t="s">
        <v>960</v>
      </c>
      <c r="B210" s="23" t="n">
        <v>45985</v>
      </c>
      <c r="C210" s="22" t="s">
        <v>929</v>
      </c>
      <c r="D210" s="22" t="s">
        <v>1637</v>
      </c>
      <c r="E210" s="21" t="n">
        <v>1008</v>
      </c>
      <c r="F210" s="22" t="s">
        <v>1638</v>
      </c>
      <c r="G210" s="27" t="n">
        <v>3</v>
      </c>
      <c r="H210" s="17" t="n">
        <v>213.81</v>
      </c>
      <c r="I210" s="17" t="n">
        <f aca="false">ROUND(G210*H210,2)</f>
        <v>641.43</v>
      </c>
      <c r="J210" s="22" t="s">
        <v>725</v>
      </c>
    </row>
    <row r="211" customFormat="false" ht="15" hidden="false" customHeight="false" outlineLevel="0" collapsed="false">
      <c r="A211" s="22" t="s">
        <v>960</v>
      </c>
      <c r="B211" s="23" t="n">
        <v>45985</v>
      </c>
      <c r="C211" s="22" t="s">
        <v>929</v>
      </c>
      <c r="D211" s="22" t="s">
        <v>1637</v>
      </c>
      <c r="E211" s="21" t="n">
        <v>1008</v>
      </c>
      <c r="F211" s="22" t="s">
        <v>1647</v>
      </c>
      <c r="G211" s="27" t="n">
        <v>48</v>
      </c>
      <c r="H211" s="17" t="n">
        <v>41.24</v>
      </c>
      <c r="I211" s="17" t="n">
        <f aca="false">ROUND(G211*H211,2)</f>
        <v>1979.52</v>
      </c>
      <c r="J211" s="22" t="s">
        <v>725</v>
      </c>
    </row>
    <row r="212" customFormat="false" ht="15" hidden="false" customHeight="false" outlineLevel="0" collapsed="false">
      <c r="A212" s="22" t="s">
        <v>1019</v>
      </c>
      <c r="B212" s="23" t="n">
        <v>46025</v>
      </c>
      <c r="C212" s="22" t="s">
        <v>949</v>
      </c>
      <c r="D212" s="22" t="s">
        <v>1644</v>
      </c>
      <c r="E212" s="21" t="n">
        <v>1008</v>
      </c>
      <c r="F212" s="22" t="s">
        <v>1646</v>
      </c>
      <c r="G212" s="27" t="n">
        <v>2</v>
      </c>
      <c r="H212" s="17" t="n">
        <v>789.93</v>
      </c>
      <c r="I212" s="17" t="n">
        <f aca="false">ROUND(G212*H212,2)</f>
        <v>1579.86</v>
      </c>
      <c r="J212" s="22" t="s">
        <v>728</v>
      </c>
    </row>
    <row r="213" customFormat="false" ht="15" hidden="false" customHeight="false" outlineLevel="0" collapsed="false">
      <c r="A213" s="22" t="s">
        <v>1019</v>
      </c>
      <c r="B213" s="23" t="n">
        <v>46025</v>
      </c>
      <c r="C213" s="22" t="s">
        <v>949</v>
      </c>
      <c r="D213" s="22" t="s">
        <v>1644</v>
      </c>
      <c r="E213" s="21" t="n">
        <v>1008</v>
      </c>
      <c r="F213" s="22" t="s">
        <v>1645</v>
      </c>
      <c r="G213" s="27" t="n">
        <v>3</v>
      </c>
      <c r="H213" s="17" t="n">
        <v>644.18</v>
      </c>
      <c r="I213" s="17" t="n">
        <f aca="false">ROUND(G213*H213,2)</f>
        <v>1932.54</v>
      </c>
      <c r="J213" s="22" t="s">
        <v>728</v>
      </c>
    </row>
    <row r="214" customFormat="false" ht="15" hidden="false" customHeight="false" outlineLevel="0" collapsed="false">
      <c r="A214" s="22" t="s">
        <v>1019</v>
      </c>
      <c r="B214" s="23" t="n">
        <v>46025</v>
      </c>
      <c r="C214" s="22" t="s">
        <v>949</v>
      </c>
      <c r="D214" s="22" t="s">
        <v>1644</v>
      </c>
      <c r="E214" s="21" t="n">
        <v>1008</v>
      </c>
      <c r="F214" s="22" t="s">
        <v>1646</v>
      </c>
      <c r="G214" s="27" t="n">
        <v>3</v>
      </c>
      <c r="H214" s="17" t="n">
        <v>789.19</v>
      </c>
      <c r="I214" s="17" t="n">
        <f aca="false">ROUND(G214*H214,2)</f>
        <v>2367.57</v>
      </c>
      <c r="J214" s="22" t="s">
        <v>728</v>
      </c>
    </row>
    <row r="215" customFormat="false" ht="15" hidden="false" customHeight="false" outlineLevel="0" collapsed="false">
      <c r="A215" s="22" t="s">
        <v>1019</v>
      </c>
      <c r="B215" s="23" t="n">
        <v>46025</v>
      </c>
      <c r="C215" s="22" t="s">
        <v>949</v>
      </c>
      <c r="D215" s="22" t="s">
        <v>1644</v>
      </c>
      <c r="E215" s="21" t="n">
        <v>1008</v>
      </c>
      <c r="F215" s="22" t="s">
        <v>1646</v>
      </c>
      <c r="G215" s="27" t="n">
        <v>2</v>
      </c>
      <c r="H215" s="17" t="n">
        <v>783.11</v>
      </c>
      <c r="I215" s="17" t="n">
        <f aca="false">ROUND(G215*H215,2)</f>
        <v>1566.22</v>
      </c>
      <c r="J215" s="22" t="s">
        <v>728</v>
      </c>
    </row>
    <row r="216" customFormat="false" ht="15" hidden="false" customHeight="false" outlineLevel="0" collapsed="false">
      <c r="A216" s="22" t="s">
        <v>1152</v>
      </c>
      <c r="B216" s="23" t="n">
        <v>46087</v>
      </c>
      <c r="C216" s="22" t="s">
        <v>959</v>
      </c>
      <c r="D216" s="22" t="s">
        <v>1633</v>
      </c>
      <c r="E216" s="21" t="n">
        <v>1008</v>
      </c>
      <c r="F216" s="22" t="s">
        <v>1636</v>
      </c>
      <c r="G216" s="27" t="n">
        <v>11</v>
      </c>
      <c r="H216" s="17" t="n">
        <v>124.64</v>
      </c>
      <c r="I216" s="17" t="n">
        <f aca="false">ROUND(G216*H216,2)</f>
        <v>1371.04</v>
      </c>
      <c r="J216" s="22" t="s">
        <v>725</v>
      </c>
    </row>
    <row r="217" customFormat="false" ht="15" hidden="false" customHeight="false" outlineLevel="0" collapsed="false">
      <c r="A217" s="22" t="s">
        <v>1152</v>
      </c>
      <c r="B217" s="23" t="n">
        <v>46087</v>
      </c>
      <c r="C217" s="22" t="s">
        <v>959</v>
      </c>
      <c r="D217" s="22" t="s">
        <v>1633</v>
      </c>
      <c r="E217" s="21" t="n">
        <v>1008</v>
      </c>
      <c r="F217" s="22" t="s">
        <v>1634</v>
      </c>
      <c r="G217" s="27" t="n">
        <v>39</v>
      </c>
      <c r="H217" s="17" t="n">
        <v>58.87</v>
      </c>
      <c r="I217" s="17" t="n">
        <f aca="false">ROUND(G217*H217,2)</f>
        <v>2295.93</v>
      </c>
      <c r="J217" s="22" t="s">
        <v>725</v>
      </c>
    </row>
    <row r="218" customFormat="false" ht="15" hidden="false" customHeight="false" outlineLevel="0" collapsed="false">
      <c r="A218" s="22" t="s">
        <v>1099</v>
      </c>
      <c r="B218" s="23" t="n">
        <v>46067</v>
      </c>
      <c r="C218" s="22" t="s">
        <v>933</v>
      </c>
      <c r="D218" s="22" t="s">
        <v>1625</v>
      </c>
      <c r="E218" s="21" t="n">
        <v>1008</v>
      </c>
      <c r="F218" s="22" t="s">
        <v>1628</v>
      </c>
      <c r="G218" s="27" t="n">
        <v>5</v>
      </c>
      <c r="H218" s="17" t="n">
        <v>420.6</v>
      </c>
      <c r="I218" s="17" t="n">
        <f aca="false">ROUND(G218*H218,2)</f>
        <v>2103</v>
      </c>
      <c r="J218" s="22" t="s">
        <v>725</v>
      </c>
    </row>
    <row r="219" customFormat="false" ht="15" hidden="false" customHeight="false" outlineLevel="0" collapsed="false">
      <c r="A219" s="22" t="s">
        <v>1099</v>
      </c>
      <c r="B219" s="23" t="n">
        <v>46067</v>
      </c>
      <c r="C219" s="22" t="s">
        <v>933</v>
      </c>
      <c r="D219" s="22" t="s">
        <v>1625</v>
      </c>
      <c r="E219" s="21" t="n">
        <v>1008</v>
      </c>
      <c r="F219" s="22" t="s">
        <v>1628</v>
      </c>
      <c r="G219" s="27" t="n">
        <v>3</v>
      </c>
      <c r="H219" s="17" t="n">
        <v>410.22</v>
      </c>
      <c r="I219" s="17" t="n">
        <f aca="false">ROUND(G219*H219,2)</f>
        <v>1230.66</v>
      </c>
      <c r="J219" s="22" t="s">
        <v>725</v>
      </c>
    </row>
    <row r="220" customFormat="false" ht="15" hidden="false" customHeight="false" outlineLevel="0" collapsed="false">
      <c r="A220" s="22" t="s">
        <v>1099</v>
      </c>
      <c r="B220" s="23" t="n">
        <v>46067</v>
      </c>
      <c r="C220" s="22" t="s">
        <v>933</v>
      </c>
      <c r="D220" s="22" t="s">
        <v>1625</v>
      </c>
      <c r="E220" s="21" t="n">
        <v>1008</v>
      </c>
      <c r="F220" s="22" t="s">
        <v>1626</v>
      </c>
      <c r="G220" s="27" t="n">
        <v>34</v>
      </c>
      <c r="H220" s="17" t="n">
        <v>58.41</v>
      </c>
      <c r="I220" s="17" t="n">
        <f aca="false">ROUND(G220*H220,2)</f>
        <v>1985.94</v>
      </c>
      <c r="J220" s="22" t="s">
        <v>725</v>
      </c>
    </row>
    <row r="221" customFormat="false" ht="15" hidden="false" customHeight="false" outlineLevel="0" collapsed="false">
      <c r="A221" s="22" t="s">
        <v>1153</v>
      </c>
      <c r="B221" s="23" t="n">
        <v>46087</v>
      </c>
      <c r="C221" s="22" t="s">
        <v>935</v>
      </c>
      <c r="D221" s="22" t="s">
        <v>1648</v>
      </c>
      <c r="E221" s="21" t="n">
        <v>1008</v>
      </c>
      <c r="F221" s="22" t="s">
        <v>1651</v>
      </c>
      <c r="G221" s="27" t="n">
        <v>21</v>
      </c>
      <c r="H221" s="17" t="n">
        <v>34.69</v>
      </c>
      <c r="I221" s="17" t="n">
        <f aca="false">ROUND(G221*H221,2)</f>
        <v>728.49</v>
      </c>
      <c r="J221" s="22" t="s">
        <v>725</v>
      </c>
    </row>
    <row r="222" customFormat="false" ht="15" hidden="false" customHeight="false" outlineLevel="0" collapsed="false">
      <c r="A222" s="22" t="s">
        <v>1153</v>
      </c>
      <c r="B222" s="23" t="n">
        <v>46087</v>
      </c>
      <c r="C222" s="22" t="s">
        <v>935</v>
      </c>
      <c r="D222" s="22" t="s">
        <v>1648</v>
      </c>
      <c r="E222" s="21" t="n">
        <v>1008</v>
      </c>
      <c r="F222" s="22" t="s">
        <v>1649</v>
      </c>
      <c r="G222" s="27" t="n">
        <v>9</v>
      </c>
      <c r="H222" s="17" t="n">
        <v>172.54</v>
      </c>
      <c r="I222" s="17" t="n">
        <f aca="false">ROUND(G222*H222,2)</f>
        <v>1552.86</v>
      </c>
      <c r="J222" s="22" t="s">
        <v>725</v>
      </c>
    </row>
    <row r="223" customFormat="false" ht="15" hidden="false" customHeight="false" outlineLevel="0" collapsed="false">
      <c r="A223" s="22" t="s">
        <v>1153</v>
      </c>
      <c r="B223" s="23" t="n">
        <v>46087</v>
      </c>
      <c r="C223" s="22" t="s">
        <v>935</v>
      </c>
      <c r="D223" s="22" t="s">
        <v>1648</v>
      </c>
      <c r="E223" s="21" t="n">
        <v>1008</v>
      </c>
      <c r="F223" s="22" t="s">
        <v>1651</v>
      </c>
      <c r="G223" s="27" t="n">
        <v>25</v>
      </c>
      <c r="H223" s="17" t="n">
        <v>37.34</v>
      </c>
      <c r="I223" s="17" t="n">
        <f aca="false">ROUND(G223*H223,2)</f>
        <v>933.5</v>
      </c>
      <c r="J223" s="22" t="s">
        <v>725</v>
      </c>
    </row>
    <row r="224" customFormat="false" ht="15" hidden="false" customHeight="false" outlineLevel="0" collapsed="false">
      <c r="A224" s="22" t="s">
        <v>1153</v>
      </c>
      <c r="B224" s="23" t="n">
        <v>46087</v>
      </c>
      <c r="C224" s="22" t="s">
        <v>935</v>
      </c>
      <c r="D224" s="22" t="s">
        <v>1648</v>
      </c>
      <c r="E224" s="21" t="n">
        <v>1008</v>
      </c>
      <c r="F224" s="22" t="s">
        <v>1651</v>
      </c>
      <c r="G224" s="27" t="n">
        <v>58</v>
      </c>
      <c r="H224" s="17" t="n">
        <v>35.42</v>
      </c>
      <c r="I224" s="17" t="n">
        <f aca="false">ROUND(G224*H224,2)</f>
        <v>2054.36</v>
      </c>
      <c r="J224" s="22" t="s">
        <v>725</v>
      </c>
    </row>
    <row r="225" customFormat="false" ht="15" hidden="false" customHeight="false" outlineLevel="0" collapsed="false">
      <c r="A225" s="22" t="s">
        <v>1153</v>
      </c>
      <c r="B225" s="23" t="n">
        <v>46087</v>
      </c>
      <c r="C225" s="22" t="s">
        <v>935</v>
      </c>
      <c r="D225" s="22" t="s">
        <v>1648</v>
      </c>
      <c r="E225" s="21" t="n">
        <v>1008</v>
      </c>
      <c r="F225" s="22" t="s">
        <v>1649</v>
      </c>
      <c r="G225" s="27" t="n">
        <v>16</v>
      </c>
      <c r="H225" s="17" t="n">
        <v>164.02</v>
      </c>
      <c r="I225" s="17" t="n">
        <f aca="false">ROUND(G225*H225,2)</f>
        <v>2624.32</v>
      </c>
      <c r="J225" s="22" t="s">
        <v>725</v>
      </c>
    </row>
    <row r="226" customFormat="false" ht="15" hidden="false" customHeight="false" outlineLevel="0" collapsed="false">
      <c r="A226" s="22" t="s">
        <v>1191</v>
      </c>
      <c r="B226" s="23" t="n">
        <v>46096</v>
      </c>
      <c r="C226" s="22" t="s">
        <v>949</v>
      </c>
      <c r="D226" s="22" t="s">
        <v>1644</v>
      </c>
      <c r="E226" s="21" t="n">
        <v>1008</v>
      </c>
      <c r="F226" s="22" t="s">
        <v>1645</v>
      </c>
      <c r="G226" s="27" t="n">
        <v>3</v>
      </c>
      <c r="H226" s="17" t="n">
        <v>659.76</v>
      </c>
      <c r="I226" s="17" t="n">
        <f aca="false">ROUND(G226*H226,2)</f>
        <v>1979.28</v>
      </c>
      <c r="J226" s="22" t="s">
        <v>725</v>
      </c>
    </row>
    <row r="227" customFormat="false" ht="15" hidden="false" customHeight="false" outlineLevel="0" collapsed="false">
      <c r="A227" s="22" t="s">
        <v>1191</v>
      </c>
      <c r="B227" s="23" t="n">
        <v>46096</v>
      </c>
      <c r="C227" s="22" t="s">
        <v>949</v>
      </c>
      <c r="D227" s="22" t="s">
        <v>1644</v>
      </c>
      <c r="E227" s="21" t="n">
        <v>1008</v>
      </c>
      <c r="F227" s="22" t="s">
        <v>1645</v>
      </c>
      <c r="G227" s="27" t="n">
        <v>3</v>
      </c>
      <c r="H227" s="17" t="n">
        <v>658.17</v>
      </c>
      <c r="I227" s="17" t="n">
        <f aca="false">ROUND(G227*H227,2)</f>
        <v>1974.51</v>
      </c>
      <c r="J227" s="22" t="s">
        <v>725</v>
      </c>
    </row>
    <row r="228" customFormat="false" ht="15" hidden="false" customHeight="false" outlineLevel="0" collapsed="false">
      <c r="A228" s="22" t="s">
        <v>1360</v>
      </c>
      <c r="B228" s="23" t="n">
        <v>46154</v>
      </c>
      <c r="C228" s="22" t="s">
        <v>964</v>
      </c>
      <c r="D228" s="22" t="s">
        <v>1630</v>
      </c>
      <c r="E228" s="21" t="n">
        <v>1008</v>
      </c>
      <c r="F228" s="22" t="s">
        <v>1652</v>
      </c>
      <c r="G228" s="27" t="n">
        <v>32</v>
      </c>
      <c r="H228" s="17" t="n">
        <v>74.62</v>
      </c>
      <c r="I228" s="17" t="n">
        <f aca="false">ROUND(G228*H228,2)</f>
        <v>2387.84</v>
      </c>
      <c r="J228" s="22" t="s">
        <v>725</v>
      </c>
    </row>
    <row r="229" customFormat="false" ht="15" hidden="false" customHeight="false" outlineLevel="0" collapsed="false">
      <c r="A229" s="22" t="s">
        <v>1360</v>
      </c>
      <c r="B229" s="23" t="n">
        <v>46154</v>
      </c>
      <c r="C229" s="22" t="s">
        <v>964</v>
      </c>
      <c r="D229" s="22" t="s">
        <v>1630</v>
      </c>
      <c r="E229" s="21" t="n">
        <v>1008</v>
      </c>
      <c r="F229" s="22" t="s">
        <v>1631</v>
      </c>
      <c r="G229" s="27" t="n">
        <v>9</v>
      </c>
      <c r="H229" s="17" t="n">
        <v>228.8</v>
      </c>
      <c r="I229" s="17" t="n">
        <f aca="false">ROUND(G229*H229,2)</f>
        <v>2059.2</v>
      </c>
      <c r="J229" s="22" t="s">
        <v>725</v>
      </c>
    </row>
    <row r="230" customFormat="false" ht="15" hidden="false" customHeight="false" outlineLevel="0" collapsed="false">
      <c r="A230" s="22" t="s">
        <v>1360</v>
      </c>
      <c r="B230" s="23" t="n">
        <v>46154</v>
      </c>
      <c r="C230" s="22" t="s">
        <v>964</v>
      </c>
      <c r="D230" s="22" t="s">
        <v>1630</v>
      </c>
      <c r="E230" s="21" t="n">
        <v>1008</v>
      </c>
      <c r="F230" s="22" t="s">
        <v>1652</v>
      </c>
      <c r="G230" s="27" t="n">
        <v>9</v>
      </c>
      <c r="H230" s="17" t="n">
        <v>76.13</v>
      </c>
      <c r="I230" s="17" t="n">
        <f aca="false">ROUND(G230*H230,2)</f>
        <v>685.17</v>
      </c>
      <c r="J230" s="22" t="s">
        <v>725</v>
      </c>
    </row>
    <row r="231" customFormat="false" ht="15" hidden="false" customHeight="false" outlineLevel="0" collapsed="false">
      <c r="A231" s="22" t="s">
        <v>1360</v>
      </c>
      <c r="B231" s="23" t="n">
        <v>46154</v>
      </c>
      <c r="C231" s="22" t="s">
        <v>964</v>
      </c>
      <c r="D231" s="22" t="s">
        <v>1630</v>
      </c>
      <c r="E231" s="21" t="n">
        <v>1008</v>
      </c>
      <c r="F231" s="22" t="s">
        <v>1632</v>
      </c>
      <c r="G231" s="27" t="n">
        <v>6</v>
      </c>
      <c r="H231" s="17" t="n">
        <v>115.46</v>
      </c>
      <c r="I231" s="17" t="n">
        <f aca="false">ROUND(G231*H231,2)</f>
        <v>692.76</v>
      </c>
      <c r="J231" s="22" t="s">
        <v>725</v>
      </c>
    </row>
    <row r="232" customFormat="false" ht="15" hidden="false" customHeight="false" outlineLevel="0" collapsed="false">
      <c r="A232" s="22" t="s">
        <v>1131</v>
      </c>
      <c r="B232" s="23" t="n">
        <v>46079</v>
      </c>
      <c r="C232" s="22" t="s">
        <v>944</v>
      </c>
      <c r="D232" s="22" t="s">
        <v>1654</v>
      </c>
      <c r="E232" s="21" t="n">
        <v>1008</v>
      </c>
      <c r="F232" s="22" t="s">
        <v>1657</v>
      </c>
      <c r="G232" s="27" t="n">
        <v>2</v>
      </c>
      <c r="H232" s="17" t="n">
        <v>699.53</v>
      </c>
      <c r="I232" s="17" t="n">
        <f aca="false">ROUND(G232*H232,2)</f>
        <v>1399.06</v>
      </c>
      <c r="J232" s="22" t="s">
        <v>725</v>
      </c>
    </row>
    <row r="233" customFormat="false" ht="15" hidden="false" customHeight="false" outlineLevel="0" collapsed="false">
      <c r="A233" s="22" t="s">
        <v>1131</v>
      </c>
      <c r="B233" s="23" t="n">
        <v>46079</v>
      </c>
      <c r="C233" s="22" t="s">
        <v>944</v>
      </c>
      <c r="D233" s="22" t="s">
        <v>1654</v>
      </c>
      <c r="E233" s="21" t="n">
        <v>1008</v>
      </c>
      <c r="F233" s="22" t="s">
        <v>1656</v>
      </c>
      <c r="G233" s="27" t="n">
        <v>1</v>
      </c>
      <c r="H233" s="17" t="n">
        <v>1460.18</v>
      </c>
      <c r="I233" s="17" t="n">
        <f aca="false">ROUND(G233*H233,2)</f>
        <v>1460.18</v>
      </c>
      <c r="J233" s="22" t="s">
        <v>725</v>
      </c>
    </row>
    <row r="234" customFormat="false" ht="15" hidden="false" customHeight="false" outlineLevel="0" collapsed="false">
      <c r="A234" s="22" t="s">
        <v>1131</v>
      </c>
      <c r="B234" s="23" t="n">
        <v>46079</v>
      </c>
      <c r="C234" s="22" t="s">
        <v>944</v>
      </c>
      <c r="D234" s="22" t="s">
        <v>1654</v>
      </c>
      <c r="E234" s="21" t="n">
        <v>1008</v>
      </c>
      <c r="F234" s="22" t="s">
        <v>1655</v>
      </c>
      <c r="G234" s="27" t="n">
        <v>2</v>
      </c>
      <c r="H234" s="17" t="n">
        <v>921.98</v>
      </c>
      <c r="I234" s="17" t="n">
        <f aca="false">ROUND(G234*H234,2)</f>
        <v>1843.96</v>
      </c>
      <c r="J234" s="22" t="s">
        <v>725</v>
      </c>
    </row>
    <row r="235" customFormat="false" ht="15" hidden="false" customHeight="false" outlineLevel="0" collapsed="false">
      <c r="A235" s="22" t="s">
        <v>1131</v>
      </c>
      <c r="B235" s="23" t="n">
        <v>46079</v>
      </c>
      <c r="C235" s="22" t="s">
        <v>944</v>
      </c>
      <c r="D235" s="22" t="s">
        <v>1654</v>
      </c>
      <c r="E235" s="21" t="n">
        <v>1008</v>
      </c>
      <c r="F235" s="22" t="s">
        <v>1655</v>
      </c>
      <c r="G235" s="27" t="n">
        <v>3</v>
      </c>
      <c r="H235" s="17" t="n">
        <v>907.3</v>
      </c>
      <c r="I235" s="17" t="n">
        <f aca="false">ROUND(G235*H235,2)</f>
        <v>2721.9</v>
      </c>
      <c r="J235" s="22" t="s">
        <v>725</v>
      </c>
    </row>
    <row r="236" customFormat="false" ht="15" hidden="false" customHeight="false" outlineLevel="0" collapsed="false">
      <c r="A236" s="22" t="s">
        <v>1131</v>
      </c>
      <c r="B236" s="23" t="n">
        <v>46079</v>
      </c>
      <c r="C236" s="22" t="s">
        <v>944</v>
      </c>
      <c r="D236" s="22" t="s">
        <v>1654</v>
      </c>
      <c r="E236" s="21" t="n">
        <v>1008</v>
      </c>
      <c r="F236" s="22" t="s">
        <v>1656</v>
      </c>
      <c r="G236" s="27" t="n">
        <v>1</v>
      </c>
      <c r="H236" s="17" t="n">
        <v>1536.7</v>
      </c>
      <c r="I236" s="17" t="n">
        <f aca="false">ROUND(G236*H236,2)</f>
        <v>1536.7</v>
      </c>
      <c r="J236" s="22" t="s">
        <v>725</v>
      </c>
    </row>
    <row r="237" customFormat="false" ht="15" hidden="false" customHeight="false" outlineLevel="0" collapsed="false">
      <c r="A237" s="22" t="s">
        <v>1088</v>
      </c>
      <c r="B237" s="23" t="n">
        <v>46063</v>
      </c>
      <c r="C237" s="22" t="s">
        <v>939</v>
      </c>
      <c r="D237" s="22" t="s">
        <v>1621</v>
      </c>
      <c r="E237" s="21" t="n">
        <v>1008</v>
      </c>
      <c r="F237" s="22" t="s">
        <v>1623</v>
      </c>
      <c r="G237" s="27" t="n">
        <v>17</v>
      </c>
      <c r="H237" s="17" t="n">
        <v>138.5</v>
      </c>
      <c r="I237" s="17" t="n">
        <f aca="false">ROUND(G237*H237,2)</f>
        <v>2354.5</v>
      </c>
      <c r="J237" s="22" t="s">
        <v>725</v>
      </c>
    </row>
    <row r="238" customFormat="false" ht="15" hidden="false" customHeight="false" outlineLevel="0" collapsed="false">
      <c r="A238" s="22" t="s">
        <v>1088</v>
      </c>
      <c r="B238" s="23" t="n">
        <v>46063</v>
      </c>
      <c r="C238" s="22" t="s">
        <v>939</v>
      </c>
      <c r="D238" s="22" t="s">
        <v>1621</v>
      </c>
      <c r="E238" s="21" t="n">
        <v>1008</v>
      </c>
      <c r="F238" s="22" t="s">
        <v>1622</v>
      </c>
      <c r="G238" s="27" t="n">
        <v>21</v>
      </c>
      <c r="H238" s="17" t="n">
        <v>93.17</v>
      </c>
      <c r="I238" s="17" t="n">
        <f aca="false">ROUND(G238*H238,2)</f>
        <v>1956.57</v>
      </c>
      <c r="J238" s="22" t="s">
        <v>725</v>
      </c>
    </row>
    <row r="239" customFormat="false" ht="15" hidden="false" customHeight="false" outlineLevel="0" collapsed="false">
      <c r="A239" s="22" t="s">
        <v>1088</v>
      </c>
      <c r="B239" s="23" t="n">
        <v>46063</v>
      </c>
      <c r="C239" s="22" t="s">
        <v>939</v>
      </c>
      <c r="D239" s="22" t="s">
        <v>1621</v>
      </c>
      <c r="E239" s="21" t="n">
        <v>1008</v>
      </c>
      <c r="F239" s="22" t="s">
        <v>1624</v>
      </c>
      <c r="G239" s="27" t="n">
        <v>55</v>
      </c>
      <c r="H239" s="17" t="n">
        <v>20.3</v>
      </c>
      <c r="I239" s="17" t="n">
        <f aca="false">ROUND(G239*H239,2)</f>
        <v>1116.5</v>
      </c>
      <c r="J239" s="22" t="s">
        <v>725</v>
      </c>
    </row>
    <row r="240" customFormat="false" ht="15" hidden="false" customHeight="false" outlineLevel="0" collapsed="false">
      <c r="A240" s="22" t="s">
        <v>967</v>
      </c>
      <c r="B240" s="23" t="n">
        <v>45993</v>
      </c>
      <c r="C240" s="22" t="s">
        <v>959</v>
      </c>
      <c r="D240" s="22" t="s">
        <v>1633</v>
      </c>
      <c r="E240" s="21" t="n">
        <v>1008</v>
      </c>
      <c r="F240" s="22" t="s">
        <v>1635</v>
      </c>
      <c r="G240" s="27" t="n">
        <v>17</v>
      </c>
      <c r="H240" s="17" t="n">
        <v>81.99</v>
      </c>
      <c r="I240" s="17" t="n">
        <f aca="false">ROUND(G240*H240,2)</f>
        <v>1393.83</v>
      </c>
      <c r="J240" s="22" t="s">
        <v>725</v>
      </c>
    </row>
    <row r="241" customFormat="false" ht="15" hidden="false" customHeight="false" outlineLevel="0" collapsed="false">
      <c r="A241" s="22" t="s">
        <v>967</v>
      </c>
      <c r="B241" s="23" t="n">
        <v>45993</v>
      </c>
      <c r="C241" s="22" t="s">
        <v>959</v>
      </c>
      <c r="D241" s="22" t="s">
        <v>1633</v>
      </c>
      <c r="E241" s="21" t="n">
        <v>1008</v>
      </c>
      <c r="F241" s="22" t="s">
        <v>1634</v>
      </c>
      <c r="G241" s="27" t="n">
        <v>41</v>
      </c>
      <c r="H241" s="17" t="n">
        <v>58.04</v>
      </c>
      <c r="I241" s="17" t="n">
        <f aca="false">ROUND(G241*H241,2)</f>
        <v>2379.64</v>
      </c>
      <c r="J241" s="22" t="s">
        <v>725</v>
      </c>
    </row>
    <row r="242" customFormat="false" ht="15" hidden="false" customHeight="false" outlineLevel="0" collapsed="false">
      <c r="A242" s="22" t="s">
        <v>967</v>
      </c>
      <c r="B242" s="23" t="n">
        <v>45993</v>
      </c>
      <c r="C242" s="22" t="s">
        <v>959</v>
      </c>
      <c r="D242" s="22" t="s">
        <v>1633</v>
      </c>
      <c r="E242" s="21" t="n">
        <v>1008</v>
      </c>
      <c r="F242" s="22" t="s">
        <v>1634</v>
      </c>
      <c r="G242" s="27" t="n">
        <v>29</v>
      </c>
      <c r="H242" s="17" t="n">
        <v>56.38</v>
      </c>
      <c r="I242" s="17" t="n">
        <f aca="false">ROUND(G242*H242,2)</f>
        <v>1635.02</v>
      </c>
      <c r="J242" s="22" t="s">
        <v>725</v>
      </c>
    </row>
    <row r="243" customFormat="false" ht="15" hidden="false" customHeight="false" outlineLevel="0" collapsed="false">
      <c r="A243" s="22" t="s">
        <v>1069</v>
      </c>
      <c r="B243" s="23" t="n">
        <v>46055</v>
      </c>
      <c r="C243" s="22" t="s">
        <v>935</v>
      </c>
      <c r="D243" s="22" t="s">
        <v>1648</v>
      </c>
      <c r="E243" s="21" t="n">
        <v>1008</v>
      </c>
      <c r="F243" s="22" t="s">
        <v>1649</v>
      </c>
      <c r="G243" s="27" t="n">
        <v>16</v>
      </c>
      <c r="H243" s="17" t="n">
        <v>168.32</v>
      </c>
      <c r="I243" s="17" t="n">
        <f aca="false">ROUND(G243*H243,2)</f>
        <v>2693.12</v>
      </c>
      <c r="J243" s="22" t="s">
        <v>725</v>
      </c>
    </row>
    <row r="244" customFormat="false" ht="15" hidden="false" customHeight="false" outlineLevel="0" collapsed="false">
      <c r="A244" s="22" t="s">
        <v>1069</v>
      </c>
      <c r="B244" s="23" t="n">
        <v>46055</v>
      </c>
      <c r="C244" s="22" t="s">
        <v>935</v>
      </c>
      <c r="D244" s="22" t="s">
        <v>1648</v>
      </c>
      <c r="E244" s="21" t="n">
        <v>1008</v>
      </c>
      <c r="F244" s="22" t="s">
        <v>1651</v>
      </c>
      <c r="G244" s="27" t="n">
        <v>16</v>
      </c>
      <c r="H244" s="17" t="n">
        <v>37.79</v>
      </c>
      <c r="I244" s="17" t="n">
        <f aca="false">ROUND(G244*H244,2)</f>
        <v>604.64</v>
      </c>
      <c r="J244" s="22" t="s">
        <v>725</v>
      </c>
    </row>
    <row r="245" customFormat="false" ht="15" hidden="false" customHeight="false" outlineLevel="0" collapsed="false">
      <c r="A245" s="22" t="s">
        <v>1069</v>
      </c>
      <c r="B245" s="23" t="n">
        <v>46055</v>
      </c>
      <c r="C245" s="22" t="s">
        <v>935</v>
      </c>
      <c r="D245" s="22" t="s">
        <v>1648</v>
      </c>
      <c r="E245" s="21" t="n">
        <v>1008</v>
      </c>
      <c r="F245" s="22" t="s">
        <v>1651</v>
      </c>
      <c r="G245" s="27" t="n">
        <v>33</v>
      </c>
      <c r="H245" s="17" t="n">
        <v>37.76</v>
      </c>
      <c r="I245" s="17" t="n">
        <f aca="false">ROUND(G245*H245,2)</f>
        <v>1246.08</v>
      </c>
      <c r="J245" s="22" t="s">
        <v>725</v>
      </c>
    </row>
    <row r="246" customFormat="false" ht="15" hidden="false" customHeight="false" outlineLevel="0" collapsed="false">
      <c r="A246" s="22" t="s">
        <v>1069</v>
      </c>
      <c r="B246" s="23" t="n">
        <v>46055</v>
      </c>
      <c r="C246" s="22" t="s">
        <v>935</v>
      </c>
      <c r="D246" s="22" t="s">
        <v>1648</v>
      </c>
      <c r="E246" s="21" t="n">
        <v>1008</v>
      </c>
      <c r="F246" s="22" t="s">
        <v>1650</v>
      </c>
      <c r="G246" s="27" t="n">
        <v>32</v>
      </c>
      <c r="H246" s="17" t="n">
        <v>43.56</v>
      </c>
      <c r="I246" s="17" t="n">
        <f aca="false">ROUND(G246*H246,2)</f>
        <v>1393.92</v>
      </c>
      <c r="J246" s="22" t="s">
        <v>725</v>
      </c>
    </row>
    <row r="247" customFormat="false" ht="15" hidden="false" customHeight="false" outlineLevel="0" collapsed="false">
      <c r="A247" s="22" t="s">
        <v>1069</v>
      </c>
      <c r="B247" s="23" t="n">
        <v>46055</v>
      </c>
      <c r="C247" s="22" t="s">
        <v>935</v>
      </c>
      <c r="D247" s="22" t="s">
        <v>1648</v>
      </c>
      <c r="E247" s="21" t="n">
        <v>1008</v>
      </c>
      <c r="F247" s="22" t="s">
        <v>1650</v>
      </c>
      <c r="G247" s="27" t="n">
        <v>25</v>
      </c>
      <c r="H247" s="17" t="n">
        <v>44.55</v>
      </c>
      <c r="I247" s="17" t="n">
        <f aca="false">ROUND(G247*H247,2)</f>
        <v>1113.75</v>
      </c>
      <c r="J247" s="22" t="s">
        <v>725</v>
      </c>
    </row>
    <row r="248" customFormat="false" ht="15" hidden="false" customHeight="false" outlineLevel="0" collapsed="false">
      <c r="A248" s="22" t="s">
        <v>1023</v>
      </c>
      <c r="B248" s="23" t="n">
        <v>46027</v>
      </c>
      <c r="C248" s="22" t="s">
        <v>999</v>
      </c>
      <c r="D248" s="22" t="s">
        <v>1644</v>
      </c>
      <c r="E248" s="21" t="n">
        <v>1008</v>
      </c>
      <c r="F248" s="22" t="s">
        <v>1645</v>
      </c>
      <c r="G248" s="27" t="n">
        <v>2</v>
      </c>
      <c r="H248" s="17" t="n">
        <v>656.35</v>
      </c>
      <c r="I248" s="17" t="n">
        <f aca="false">ROUND(G248*H248,2)</f>
        <v>1312.7</v>
      </c>
      <c r="J248" s="22" t="s">
        <v>725</v>
      </c>
    </row>
    <row r="249" customFormat="false" ht="15" hidden="false" customHeight="false" outlineLevel="0" collapsed="false">
      <c r="A249" s="22" t="s">
        <v>1023</v>
      </c>
      <c r="B249" s="23" t="n">
        <v>46027</v>
      </c>
      <c r="C249" s="22" t="s">
        <v>999</v>
      </c>
      <c r="D249" s="22" t="s">
        <v>1644</v>
      </c>
      <c r="E249" s="21" t="n">
        <v>1008</v>
      </c>
      <c r="F249" s="22" t="s">
        <v>1645</v>
      </c>
      <c r="G249" s="27" t="n">
        <v>2</v>
      </c>
      <c r="H249" s="17" t="n">
        <v>655.21</v>
      </c>
      <c r="I249" s="17" t="n">
        <f aca="false">ROUND(G249*H249,2)</f>
        <v>1310.42</v>
      </c>
      <c r="J249" s="22" t="s">
        <v>725</v>
      </c>
    </row>
    <row r="250" customFormat="false" ht="15" hidden="false" customHeight="false" outlineLevel="0" collapsed="false">
      <c r="A250" s="22" t="s">
        <v>1023</v>
      </c>
      <c r="B250" s="23" t="n">
        <v>46027</v>
      </c>
      <c r="C250" s="22" t="s">
        <v>999</v>
      </c>
      <c r="D250" s="22" t="s">
        <v>1644</v>
      </c>
      <c r="E250" s="21" t="n">
        <v>1008</v>
      </c>
      <c r="F250" s="22" t="s">
        <v>1646</v>
      </c>
      <c r="G250" s="27" t="n">
        <v>2</v>
      </c>
      <c r="H250" s="17" t="n">
        <v>781.15</v>
      </c>
      <c r="I250" s="17" t="n">
        <f aca="false">ROUND(G250*H250,2)</f>
        <v>1562.3</v>
      </c>
      <c r="J250" s="22" t="s">
        <v>725</v>
      </c>
    </row>
    <row r="251" customFormat="false" ht="15" hidden="false" customHeight="false" outlineLevel="0" collapsed="false">
      <c r="A251" s="22" t="s">
        <v>961</v>
      </c>
      <c r="B251" s="23" t="n">
        <v>45985</v>
      </c>
      <c r="C251" s="22" t="s">
        <v>935</v>
      </c>
      <c r="D251" s="22" t="s">
        <v>1648</v>
      </c>
      <c r="E251" s="21" t="n">
        <v>1008</v>
      </c>
      <c r="F251" s="22" t="s">
        <v>1649</v>
      </c>
      <c r="G251" s="27" t="n">
        <v>8</v>
      </c>
      <c r="H251" s="17" t="n">
        <v>170.61</v>
      </c>
      <c r="I251" s="17" t="n">
        <f aca="false">ROUND(G251*H251,2)</f>
        <v>1364.88</v>
      </c>
      <c r="J251" s="22" t="s">
        <v>725</v>
      </c>
    </row>
    <row r="252" customFormat="false" ht="15" hidden="false" customHeight="false" outlineLevel="0" collapsed="false">
      <c r="A252" s="22" t="s">
        <v>961</v>
      </c>
      <c r="B252" s="23" t="n">
        <v>45985</v>
      </c>
      <c r="C252" s="22" t="s">
        <v>935</v>
      </c>
      <c r="D252" s="22" t="s">
        <v>1648</v>
      </c>
      <c r="E252" s="21" t="n">
        <v>1008</v>
      </c>
      <c r="F252" s="22" t="s">
        <v>1650</v>
      </c>
      <c r="G252" s="27" t="n">
        <v>37</v>
      </c>
      <c r="H252" s="17" t="n">
        <v>43.38</v>
      </c>
      <c r="I252" s="17" t="n">
        <f aca="false">ROUND(G252*H252,2)</f>
        <v>1605.06</v>
      </c>
      <c r="J252" s="22" t="s">
        <v>725</v>
      </c>
    </row>
    <row r="253" customFormat="false" ht="15" hidden="false" customHeight="false" outlineLevel="0" collapsed="false">
      <c r="A253" s="22" t="s">
        <v>961</v>
      </c>
      <c r="B253" s="23" t="n">
        <v>45985</v>
      </c>
      <c r="C253" s="22" t="s">
        <v>935</v>
      </c>
      <c r="D253" s="22" t="s">
        <v>1648</v>
      </c>
      <c r="E253" s="21" t="n">
        <v>1008</v>
      </c>
      <c r="F253" s="22" t="s">
        <v>1649</v>
      </c>
      <c r="G253" s="27" t="n">
        <v>11</v>
      </c>
      <c r="H253" s="17" t="n">
        <v>165.3</v>
      </c>
      <c r="I253" s="17" t="n">
        <f aca="false">ROUND(G253*H253,2)</f>
        <v>1818.3</v>
      </c>
      <c r="J253" s="22" t="s">
        <v>725</v>
      </c>
    </row>
    <row r="254" customFormat="false" ht="15" hidden="false" customHeight="false" outlineLevel="0" collapsed="false">
      <c r="A254" s="22" t="s">
        <v>955</v>
      </c>
      <c r="B254" s="23" t="n">
        <v>45983</v>
      </c>
      <c r="C254" s="22" t="s">
        <v>944</v>
      </c>
      <c r="D254" s="22" t="s">
        <v>1654</v>
      </c>
      <c r="E254" s="21" t="n">
        <v>1008</v>
      </c>
      <c r="F254" s="22" t="s">
        <v>1655</v>
      </c>
      <c r="G254" s="27" t="n">
        <v>1</v>
      </c>
      <c r="H254" s="17" t="n">
        <v>924.37</v>
      </c>
      <c r="I254" s="17" t="n">
        <f aca="false">ROUND(G254*H254,2)</f>
        <v>924.37</v>
      </c>
      <c r="J254" s="22" t="s">
        <v>725</v>
      </c>
    </row>
    <row r="255" customFormat="false" ht="15" hidden="false" customHeight="false" outlineLevel="0" collapsed="false">
      <c r="A255" s="22" t="s">
        <v>955</v>
      </c>
      <c r="B255" s="23" t="n">
        <v>45983</v>
      </c>
      <c r="C255" s="22" t="s">
        <v>944</v>
      </c>
      <c r="D255" s="22" t="s">
        <v>1654</v>
      </c>
      <c r="E255" s="21" t="n">
        <v>1008</v>
      </c>
      <c r="F255" s="22" t="s">
        <v>1655</v>
      </c>
      <c r="G255" s="27" t="n">
        <v>1</v>
      </c>
      <c r="H255" s="17" t="n">
        <v>892.42</v>
      </c>
      <c r="I255" s="17" t="n">
        <f aca="false">ROUND(G255*H255,2)</f>
        <v>892.42</v>
      </c>
      <c r="J255" s="22" t="s">
        <v>725</v>
      </c>
    </row>
    <row r="256" customFormat="false" ht="15" hidden="false" customHeight="false" outlineLevel="0" collapsed="false">
      <c r="A256" s="22" t="s">
        <v>955</v>
      </c>
      <c r="B256" s="23" t="n">
        <v>45983</v>
      </c>
      <c r="C256" s="22" t="s">
        <v>944</v>
      </c>
      <c r="D256" s="22" t="s">
        <v>1654</v>
      </c>
      <c r="E256" s="21" t="n">
        <v>1008</v>
      </c>
      <c r="F256" s="22" t="s">
        <v>1655</v>
      </c>
      <c r="G256" s="27" t="n">
        <v>2</v>
      </c>
      <c r="H256" s="17" t="n">
        <v>912.83</v>
      </c>
      <c r="I256" s="17" t="n">
        <f aca="false">ROUND(G256*H256,2)</f>
        <v>1825.66</v>
      </c>
      <c r="J256" s="22" t="s">
        <v>725</v>
      </c>
    </row>
    <row r="257" customFormat="false" ht="15" hidden="false" customHeight="false" outlineLevel="0" collapsed="false">
      <c r="A257" s="22" t="s">
        <v>955</v>
      </c>
      <c r="B257" s="23" t="n">
        <v>45983</v>
      </c>
      <c r="C257" s="22" t="s">
        <v>944</v>
      </c>
      <c r="D257" s="22" t="s">
        <v>1654</v>
      </c>
      <c r="E257" s="21" t="n">
        <v>1008</v>
      </c>
      <c r="F257" s="22" t="s">
        <v>1657</v>
      </c>
      <c r="G257" s="27" t="n">
        <v>3</v>
      </c>
      <c r="H257" s="17" t="n">
        <v>683.17</v>
      </c>
      <c r="I257" s="17" t="n">
        <f aca="false">ROUND(G257*H257,2)</f>
        <v>2049.51</v>
      </c>
      <c r="J257" s="22" t="s">
        <v>725</v>
      </c>
    </row>
    <row r="258" customFormat="false" ht="15" hidden="false" customHeight="false" outlineLevel="0" collapsed="false">
      <c r="A258" s="22" t="s">
        <v>970</v>
      </c>
      <c r="B258" s="23" t="n">
        <v>45996</v>
      </c>
      <c r="C258" s="22" t="s">
        <v>937</v>
      </c>
      <c r="D258" s="22" t="s">
        <v>1618</v>
      </c>
      <c r="E258" s="21" t="n">
        <v>1008</v>
      </c>
      <c r="F258" s="22" t="s">
        <v>1620</v>
      </c>
      <c r="G258" s="27" t="n">
        <v>175</v>
      </c>
      <c r="H258" s="17" t="n">
        <v>10.29</v>
      </c>
      <c r="I258" s="17" t="n">
        <f aca="false">ROUND(G258*H258,2)</f>
        <v>1800.75</v>
      </c>
      <c r="J258" s="22" t="s">
        <v>728</v>
      </c>
    </row>
    <row r="259" customFormat="false" ht="15" hidden="false" customHeight="false" outlineLevel="0" collapsed="false">
      <c r="A259" s="22" t="s">
        <v>970</v>
      </c>
      <c r="B259" s="23" t="n">
        <v>45996</v>
      </c>
      <c r="C259" s="22" t="s">
        <v>937</v>
      </c>
      <c r="D259" s="22" t="s">
        <v>1618</v>
      </c>
      <c r="E259" s="21" t="n">
        <v>1008</v>
      </c>
      <c r="F259" s="22" t="s">
        <v>1620</v>
      </c>
      <c r="G259" s="27" t="n">
        <v>258</v>
      </c>
      <c r="H259" s="17" t="n">
        <v>10.29</v>
      </c>
      <c r="I259" s="17" t="n">
        <f aca="false">ROUND(G259*H259,2)</f>
        <v>2654.82</v>
      </c>
      <c r="J259" s="22" t="s">
        <v>728</v>
      </c>
    </row>
    <row r="260" customFormat="false" ht="15" hidden="false" customHeight="false" outlineLevel="0" collapsed="false">
      <c r="A260" s="22" t="s">
        <v>970</v>
      </c>
      <c r="B260" s="23" t="n">
        <v>45996</v>
      </c>
      <c r="C260" s="22" t="s">
        <v>937</v>
      </c>
      <c r="D260" s="22" t="s">
        <v>1618</v>
      </c>
      <c r="E260" s="21" t="n">
        <v>1008</v>
      </c>
      <c r="F260" s="22" t="s">
        <v>1629</v>
      </c>
      <c r="G260" s="27" t="n">
        <v>12</v>
      </c>
      <c r="H260" s="17" t="n">
        <v>66.2</v>
      </c>
      <c r="I260" s="17" t="n">
        <f aca="false">ROUND(G260*H260,2)</f>
        <v>794.4</v>
      </c>
      <c r="J260" s="22" t="s">
        <v>728</v>
      </c>
    </row>
    <row r="261" customFormat="false" ht="15" hidden="false" customHeight="false" outlineLevel="0" collapsed="false">
      <c r="A261" s="22" t="s">
        <v>970</v>
      </c>
      <c r="B261" s="23" t="n">
        <v>45996</v>
      </c>
      <c r="C261" s="22" t="s">
        <v>937</v>
      </c>
      <c r="D261" s="22" t="s">
        <v>1618</v>
      </c>
      <c r="E261" s="21" t="n">
        <v>1008</v>
      </c>
      <c r="F261" s="22" t="s">
        <v>1619</v>
      </c>
      <c r="G261" s="27" t="n">
        <v>12</v>
      </c>
      <c r="H261" s="17" t="n">
        <v>83.34</v>
      </c>
      <c r="I261" s="17" t="n">
        <f aca="false">ROUND(G261*H261,2)</f>
        <v>1000.08</v>
      </c>
      <c r="J261" s="22" t="s">
        <v>728</v>
      </c>
    </row>
    <row r="262" customFormat="false" ht="15" hidden="false" customHeight="false" outlineLevel="0" collapsed="false">
      <c r="A262" s="22" t="s">
        <v>970</v>
      </c>
      <c r="B262" s="23" t="n">
        <v>45996</v>
      </c>
      <c r="C262" s="22" t="s">
        <v>937</v>
      </c>
      <c r="D262" s="22" t="s">
        <v>1618</v>
      </c>
      <c r="E262" s="21" t="n">
        <v>1008</v>
      </c>
      <c r="F262" s="22" t="s">
        <v>1620</v>
      </c>
      <c r="G262" s="27" t="n">
        <v>177</v>
      </c>
      <c r="H262" s="17" t="n">
        <v>10.18</v>
      </c>
      <c r="I262" s="17" t="n">
        <f aca="false">ROUND(G262*H262,2)</f>
        <v>1801.86</v>
      </c>
      <c r="J262" s="22" t="s">
        <v>728</v>
      </c>
    </row>
    <row r="263" customFormat="false" ht="15" hidden="false" customHeight="false" outlineLevel="0" collapsed="false">
      <c r="A263" s="22" t="s">
        <v>1245</v>
      </c>
      <c r="B263" s="23" t="n">
        <v>46115</v>
      </c>
      <c r="C263" s="22" t="s">
        <v>964</v>
      </c>
      <c r="D263" s="22" t="s">
        <v>1630</v>
      </c>
      <c r="E263" s="21" t="n">
        <v>1008</v>
      </c>
      <c r="F263" s="22" t="s">
        <v>1652</v>
      </c>
      <c r="G263" s="27" t="n">
        <v>29</v>
      </c>
      <c r="H263" s="17" t="n">
        <v>74.37</v>
      </c>
      <c r="I263" s="17" t="n">
        <f aca="false">ROUND(G263*H263,2)</f>
        <v>2156.73</v>
      </c>
      <c r="J263" s="22" t="s">
        <v>725</v>
      </c>
    </row>
    <row r="264" customFormat="false" ht="15" hidden="false" customHeight="false" outlineLevel="0" collapsed="false">
      <c r="A264" s="22" t="s">
        <v>1245</v>
      </c>
      <c r="B264" s="23" t="n">
        <v>46115</v>
      </c>
      <c r="C264" s="22" t="s">
        <v>964</v>
      </c>
      <c r="D264" s="22" t="s">
        <v>1630</v>
      </c>
      <c r="E264" s="21" t="n">
        <v>1008</v>
      </c>
      <c r="F264" s="22" t="s">
        <v>1632</v>
      </c>
      <c r="G264" s="27" t="n">
        <v>18</v>
      </c>
      <c r="H264" s="17" t="n">
        <v>118.27</v>
      </c>
      <c r="I264" s="17" t="n">
        <f aca="false">ROUND(G264*H264,2)</f>
        <v>2128.86</v>
      </c>
      <c r="J264" s="22" t="s">
        <v>725</v>
      </c>
    </row>
    <row r="265" customFormat="false" ht="15" hidden="false" customHeight="false" outlineLevel="0" collapsed="false">
      <c r="A265" s="22" t="s">
        <v>979</v>
      </c>
      <c r="B265" s="23" t="n">
        <v>46004</v>
      </c>
      <c r="C265" s="22" t="s">
        <v>939</v>
      </c>
      <c r="D265" s="22" t="s">
        <v>1621</v>
      </c>
      <c r="E265" s="21" t="n">
        <v>1009</v>
      </c>
      <c r="F265" s="22" t="s">
        <v>1623</v>
      </c>
      <c r="G265" s="27" t="n">
        <v>7</v>
      </c>
      <c r="H265" s="17" t="n">
        <v>148.21</v>
      </c>
      <c r="I265" s="17" t="n">
        <f aca="false">ROUND(G265*H265,2)</f>
        <v>1037.47</v>
      </c>
      <c r="J265" s="22" t="s">
        <v>728</v>
      </c>
    </row>
    <row r="266" customFormat="false" ht="15" hidden="false" customHeight="false" outlineLevel="0" collapsed="false">
      <c r="A266" s="22" t="s">
        <v>979</v>
      </c>
      <c r="B266" s="23" t="n">
        <v>46004</v>
      </c>
      <c r="C266" s="22" t="s">
        <v>939</v>
      </c>
      <c r="D266" s="22" t="s">
        <v>1621</v>
      </c>
      <c r="E266" s="21" t="n">
        <v>1009</v>
      </c>
      <c r="F266" s="22" t="s">
        <v>1622</v>
      </c>
      <c r="G266" s="27" t="n">
        <v>21</v>
      </c>
      <c r="H266" s="17" t="n">
        <v>96.23</v>
      </c>
      <c r="I266" s="17" t="n">
        <f aca="false">ROUND(G266*H266,2)</f>
        <v>2020.83</v>
      </c>
      <c r="J266" s="22" t="s">
        <v>728</v>
      </c>
    </row>
    <row r="267" customFormat="false" ht="15" hidden="false" customHeight="false" outlineLevel="0" collapsed="false">
      <c r="A267" s="22" t="s">
        <v>979</v>
      </c>
      <c r="B267" s="23" t="n">
        <v>46004</v>
      </c>
      <c r="C267" s="22" t="s">
        <v>939</v>
      </c>
      <c r="D267" s="22" t="s">
        <v>1621</v>
      </c>
      <c r="E267" s="21" t="n">
        <v>1009</v>
      </c>
      <c r="F267" s="22" t="s">
        <v>1623</v>
      </c>
      <c r="G267" s="27" t="n">
        <v>16</v>
      </c>
      <c r="H267" s="17" t="n">
        <v>148.11</v>
      </c>
      <c r="I267" s="17" t="n">
        <f aca="false">ROUND(G267*H267,2)</f>
        <v>2369.76</v>
      </c>
      <c r="J267" s="22" t="s">
        <v>728</v>
      </c>
    </row>
    <row r="268" customFormat="false" ht="15" hidden="false" customHeight="false" outlineLevel="0" collapsed="false">
      <c r="A268" s="22" t="s">
        <v>979</v>
      </c>
      <c r="B268" s="23" t="n">
        <v>46004</v>
      </c>
      <c r="C268" s="22" t="s">
        <v>939</v>
      </c>
      <c r="D268" s="22" t="s">
        <v>1621</v>
      </c>
      <c r="E268" s="21" t="n">
        <v>1009</v>
      </c>
      <c r="F268" s="22" t="s">
        <v>1622</v>
      </c>
      <c r="G268" s="27" t="n">
        <v>20</v>
      </c>
      <c r="H268" s="17" t="n">
        <v>97.97</v>
      </c>
      <c r="I268" s="17" t="n">
        <f aca="false">ROUND(G268*H268,2)</f>
        <v>1959.4</v>
      </c>
      <c r="J268" s="22" t="s">
        <v>728</v>
      </c>
    </row>
    <row r="269" customFormat="false" ht="15" hidden="false" customHeight="false" outlineLevel="0" collapsed="false">
      <c r="A269" s="22" t="s">
        <v>1035</v>
      </c>
      <c r="B269" s="23" t="n">
        <v>46034</v>
      </c>
      <c r="C269" s="22" t="s">
        <v>949</v>
      </c>
      <c r="D269" s="22" t="s">
        <v>1644</v>
      </c>
      <c r="E269" s="21" t="n">
        <v>1009</v>
      </c>
      <c r="F269" s="22" t="s">
        <v>1646</v>
      </c>
      <c r="G269" s="27" t="n">
        <v>3</v>
      </c>
      <c r="H269" s="17" t="n">
        <v>770.28</v>
      </c>
      <c r="I269" s="17" t="n">
        <f aca="false">ROUND(G269*H269,2)</f>
        <v>2310.84</v>
      </c>
      <c r="J269" s="22" t="s">
        <v>725</v>
      </c>
    </row>
    <row r="270" customFormat="false" ht="15" hidden="false" customHeight="false" outlineLevel="0" collapsed="false">
      <c r="A270" s="22" t="s">
        <v>1035</v>
      </c>
      <c r="B270" s="23" t="n">
        <v>46034</v>
      </c>
      <c r="C270" s="22" t="s">
        <v>949</v>
      </c>
      <c r="D270" s="22" t="s">
        <v>1644</v>
      </c>
      <c r="E270" s="21" t="n">
        <v>1009</v>
      </c>
      <c r="F270" s="22" t="s">
        <v>1646</v>
      </c>
      <c r="G270" s="27" t="n">
        <v>3</v>
      </c>
      <c r="H270" s="17" t="n">
        <v>751.69</v>
      </c>
      <c r="I270" s="17" t="n">
        <f aca="false">ROUND(G270*H270,2)</f>
        <v>2255.07</v>
      </c>
      <c r="J270" s="22" t="s">
        <v>725</v>
      </c>
    </row>
    <row r="271" customFormat="false" ht="15" hidden="false" customHeight="false" outlineLevel="0" collapsed="false">
      <c r="A271" s="22" t="s">
        <v>1035</v>
      </c>
      <c r="B271" s="23" t="n">
        <v>46034</v>
      </c>
      <c r="C271" s="22" t="s">
        <v>949</v>
      </c>
      <c r="D271" s="22" t="s">
        <v>1644</v>
      </c>
      <c r="E271" s="21" t="n">
        <v>1009</v>
      </c>
      <c r="F271" s="22" t="s">
        <v>1646</v>
      </c>
      <c r="G271" s="27" t="n">
        <v>2</v>
      </c>
      <c r="H271" s="17" t="n">
        <v>806.65</v>
      </c>
      <c r="I271" s="17" t="n">
        <f aca="false">ROUND(G271*H271,2)</f>
        <v>1613.3</v>
      </c>
      <c r="J271" s="22" t="s">
        <v>725</v>
      </c>
    </row>
    <row r="272" customFormat="false" ht="15" hidden="false" customHeight="false" outlineLevel="0" collapsed="false">
      <c r="A272" s="22" t="s">
        <v>1035</v>
      </c>
      <c r="B272" s="23" t="n">
        <v>46034</v>
      </c>
      <c r="C272" s="22" t="s">
        <v>949</v>
      </c>
      <c r="D272" s="22" t="s">
        <v>1644</v>
      </c>
      <c r="E272" s="21" t="n">
        <v>1009</v>
      </c>
      <c r="F272" s="22" t="s">
        <v>1646</v>
      </c>
      <c r="G272" s="27" t="n">
        <v>3</v>
      </c>
      <c r="H272" s="17" t="n">
        <v>791.81</v>
      </c>
      <c r="I272" s="17" t="n">
        <f aca="false">ROUND(G272*H272,2)</f>
        <v>2375.43</v>
      </c>
      <c r="J272" s="22" t="s">
        <v>725</v>
      </c>
    </row>
    <row r="273" customFormat="false" ht="15" hidden="false" customHeight="false" outlineLevel="0" collapsed="false">
      <c r="A273" s="22" t="s">
        <v>988</v>
      </c>
      <c r="B273" s="23" t="n">
        <v>46008</v>
      </c>
      <c r="C273" s="22" t="s">
        <v>989</v>
      </c>
      <c r="D273" s="22" t="s">
        <v>1640</v>
      </c>
      <c r="E273" s="21" t="n">
        <v>1009</v>
      </c>
      <c r="F273" s="22" t="s">
        <v>1658</v>
      </c>
      <c r="G273" s="27" t="n">
        <v>1</v>
      </c>
      <c r="H273" s="17" t="n">
        <v>6494.36</v>
      </c>
      <c r="I273" s="17" t="n">
        <f aca="false">ROUND(G273*H273,2)</f>
        <v>6494.36</v>
      </c>
      <c r="J273" s="22" t="s">
        <v>725</v>
      </c>
    </row>
    <row r="274" customFormat="false" ht="15" hidden="false" customHeight="false" outlineLevel="0" collapsed="false">
      <c r="A274" s="22" t="s">
        <v>988</v>
      </c>
      <c r="B274" s="23" t="n">
        <v>46008</v>
      </c>
      <c r="C274" s="22" t="s">
        <v>989</v>
      </c>
      <c r="D274" s="22" t="s">
        <v>1640</v>
      </c>
      <c r="E274" s="21" t="n">
        <v>1009</v>
      </c>
      <c r="F274" s="22" t="s">
        <v>1641</v>
      </c>
      <c r="G274" s="27" t="n">
        <v>1</v>
      </c>
      <c r="H274" s="17" t="n">
        <v>10277.39</v>
      </c>
      <c r="I274" s="17" t="n">
        <f aca="false">ROUND(G274*H274,2)</f>
        <v>10277.39</v>
      </c>
      <c r="J274" s="22" t="s">
        <v>725</v>
      </c>
    </row>
    <row r="275" customFormat="false" ht="15" hidden="false" customHeight="false" outlineLevel="0" collapsed="false">
      <c r="A275" s="22" t="s">
        <v>988</v>
      </c>
      <c r="B275" s="23" t="n">
        <v>46008</v>
      </c>
      <c r="C275" s="22" t="s">
        <v>989</v>
      </c>
      <c r="D275" s="22" t="s">
        <v>1640</v>
      </c>
      <c r="E275" s="21" t="n">
        <v>1009</v>
      </c>
      <c r="F275" s="22" t="s">
        <v>1642</v>
      </c>
      <c r="G275" s="27" t="n">
        <v>1</v>
      </c>
      <c r="H275" s="17" t="n">
        <v>4040.14</v>
      </c>
      <c r="I275" s="17" t="n">
        <f aca="false">ROUND(G275*H275,2)</f>
        <v>4040.14</v>
      </c>
      <c r="J275" s="22" t="s">
        <v>725</v>
      </c>
    </row>
    <row r="276" customFormat="false" ht="15" hidden="false" customHeight="false" outlineLevel="0" collapsed="false">
      <c r="A276" s="22" t="s">
        <v>988</v>
      </c>
      <c r="B276" s="23" t="n">
        <v>46008</v>
      </c>
      <c r="C276" s="22" t="s">
        <v>989</v>
      </c>
      <c r="D276" s="22" t="s">
        <v>1640</v>
      </c>
      <c r="E276" s="21" t="n">
        <v>1009</v>
      </c>
      <c r="F276" s="22" t="s">
        <v>1642</v>
      </c>
      <c r="G276" s="27" t="n">
        <v>1</v>
      </c>
      <c r="H276" s="17" t="n">
        <v>4083.41</v>
      </c>
      <c r="I276" s="17" t="n">
        <f aca="false">ROUND(G276*H276,2)</f>
        <v>4083.41</v>
      </c>
      <c r="J276" s="22" t="s">
        <v>725</v>
      </c>
    </row>
    <row r="277" customFormat="false" ht="15" hidden="false" customHeight="false" outlineLevel="0" collapsed="false">
      <c r="A277" s="22" t="s">
        <v>988</v>
      </c>
      <c r="B277" s="23" t="n">
        <v>46008</v>
      </c>
      <c r="C277" s="22" t="s">
        <v>989</v>
      </c>
      <c r="D277" s="22" t="s">
        <v>1640</v>
      </c>
      <c r="E277" s="21" t="n">
        <v>1009</v>
      </c>
      <c r="F277" s="22" t="s">
        <v>1642</v>
      </c>
      <c r="G277" s="27" t="n">
        <v>1</v>
      </c>
      <c r="H277" s="17" t="n">
        <v>3755.74</v>
      </c>
      <c r="I277" s="17" t="n">
        <f aca="false">ROUND(G277*H277,2)</f>
        <v>3755.74</v>
      </c>
      <c r="J277" s="22" t="s">
        <v>725</v>
      </c>
    </row>
    <row r="278" customFormat="false" ht="15" hidden="false" customHeight="false" outlineLevel="0" collapsed="false">
      <c r="A278" s="22" t="s">
        <v>1291</v>
      </c>
      <c r="B278" s="23" t="n">
        <v>46135</v>
      </c>
      <c r="C278" s="22" t="s">
        <v>1002</v>
      </c>
      <c r="D278" s="22" t="s">
        <v>1637</v>
      </c>
      <c r="E278" s="21" t="n">
        <v>1009</v>
      </c>
      <c r="F278" s="22" t="s">
        <v>1647</v>
      </c>
      <c r="G278" s="27" t="n">
        <v>44</v>
      </c>
      <c r="H278" s="17" t="n">
        <v>43.32</v>
      </c>
      <c r="I278" s="17" t="n">
        <f aca="false">ROUND(G278*H278,2)</f>
        <v>1906.08</v>
      </c>
      <c r="J278" s="22" t="s">
        <v>725</v>
      </c>
    </row>
    <row r="279" customFormat="false" ht="15" hidden="false" customHeight="false" outlineLevel="0" collapsed="false">
      <c r="A279" s="22" t="s">
        <v>1291</v>
      </c>
      <c r="B279" s="23" t="n">
        <v>46135</v>
      </c>
      <c r="C279" s="22" t="s">
        <v>1002</v>
      </c>
      <c r="D279" s="22" t="s">
        <v>1637</v>
      </c>
      <c r="E279" s="21" t="n">
        <v>1009</v>
      </c>
      <c r="F279" s="22" t="s">
        <v>1638</v>
      </c>
      <c r="G279" s="27" t="n">
        <v>8</v>
      </c>
      <c r="H279" s="17" t="n">
        <v>205.16</v>
      </c>
      <c r="I279" s="17" t="n">
        <f aca="false">ROUND(G279*H279,2)</f>
        <v>1641.28</v>
      </c>
      <c r="J279" s="22" t="s">
        <v>725</v>
      </c>
    </row>
    <row r="280" customFormat="false" ht="15" hidden="false" customHeight="false" outlineLevel="0" collapsed="false">
      <c r="A280" s="22" t="s">
        <v>1291</v>
      </c>
      <c r="B280" s="23" t="n">
        <v>46135</v>
      </c>
      <c r="C280" s="22" t="s">
        <v>1002</v>
      </c>
      <c r="D280" s="22" t="s">
        <v>1637</v>
      </c>
      <c r="E280" s="21" t="n">
        <v>1009</v>
      </c>
      <c r="F280" s="22" t="s">
        <v>1639</v>
      </c>
      <c r="G280" s="27" t="n">
        <v>1</v>
      </c>
      <c r="H280" s="17" t="n">
        <v>2080.15</v>
      </c>
      <c r="I280" s="17" t="n">
        <f aca="false">ROUND(G280*H280,2)</f>
        <v>2080.15</v>
      </c>
      <c r="J280" s="22" t="s">
        <v>725</v>
      </c>
    </row>
    <row r="281" customFormat="false" ht="15" hidden="false" customHeight="false" outlineLevel="0" collapsed="false">
      <c r="A281" s="22" t="s">
        <v>1073</v>
      </c>
      <c r="B281" s="23" t="n">
        <v>46057</v>
      </c>
      <c r="C281" s="22" t="s">
        <v>944</v>
      </c>
      <c r="D281" s="22" t="s">
        <v>1654</v>
      </c>
      <c r="E281" s="21" t="n">
        <v>1009</v>
      </c>
      <c r="F281" s="22" t="s">
        <v>1657</v>
      </c>
      <c r="G281" s="27" t="n">
        <v>1</v>
      </c>
      <c r="H281" s="17" t="n">
        <v>670.27</v>
      </c>
      <c r="I281" s="17" t="n">
        <f aca="false">ROUND(G281*H281,2)</f>
        <v>670.27</v>
      </c>
      <c r="J281" s="22" t="s">
        <v>728</v>
      </c>
    </row>
    <row r="282" customFormat="false" ht="15" hidden="false" customHeight="false" outlineLevel="0" collapsed="false">
      <c r="A282" s="22" t="s">
        <v>1073</v>
      </c>
      <c r="B282" s="23" t="n">
        <v>46057</v>
      </c>
      <c r="C282" s="22" t="s">
        <v>944</v>
      </c>
      <c r="D282" s="22" t="s">
        <v>1654</v>
      </c>
      <c r="E282" s="21" t="n">
        <v>1009</v>
      </c>
      <c r="F282" s="22" t="s">
        <v>1656</v>
      </c>
      <c r="G282" s="27" t="n">
        <v>2</v>
      </c>
      <c r="H282" s="17" t="n">
        <v>1553.23</v>
      </c>
      <c r="I282" s="17" t="n">
        <f aca="false">ROUND(G282*H282,2)</f>
        <v>3106.46</v>
      </c>
      <c r="J282" s="22" t="s">
        <v>728</v>
      </c>
    </row>
    <row r="283" customFormat="false" ht="15" hidden="false" customHeight="false" outlineLevel="0" collapsed="false">
      <c r="A283" s="22" t="s">
        <v>1073</v>
      </c>
      <c r="B283" s="23" t="n">
        <v>46057</v>
      </c>
      <c r="C283" s="22" t="s">
        <v>944</v>
      </c>
      <c r="D283" s="22" t="s">
        <v>1654</v>
      </c>
      <c r="E283" s="21" t="n">
        <v>1009</v>
      </c>
      <c r="F283" s="22" t="s">
        <v>1657</v>
      </c>
      <c r="G283" s="27" t="n">
        <v>2</v>
      </c>
      <c r="H283" s="17" t="n">
        <v>706.22</v>
      </c>
      <c r="I283" s="17" t="n">
        <f aca="false">ROUND(G283*H283,2)</f>
        <v>1412.44</v>
      </c>
      <c r="J283" s="22" t="s">
        <v>728</v>
      </c>
    </row>
    <row r="284" customFormat="false" ht="15" hidden="false" customHeight="false" outlineLevel="0" collapsed="false">
      <c r="A284" s="22" t="s">
        <v>1073</v>
      </c>
      <c r="B284" s="23" t="n">
        <v>46057</v>
      </c>
      <c r="C284" s="22" t="s">
        <v>944</v>
      </c>
      <c r="D284" s="22" t="s">
        <v>1654</v>
      </c>
      <c r="E284" s="21" t="n">
        <v>1009</v>
      </c>
      <c r="F284" s="22" t="s">
        <v>1655</v>
      </c>
      <c r="G284" s="27" t="n">
        <v>3</v>
      </c>
      <c r="H284" s="17" t="n">
        <v>959.63</v>
      </c>
      <c r="I284" s="17" t="n">
        <f aca="false">ROUND(G284*H284,2)</f>
        <v>2878.89</v>
      </c>
      <c r="J284" s="22" t="s">
        <v>728</v>
      </c>
    </row>
    <row r="285" customFormat="false" ht="15" hidden="false" customHeight="false" outlineLevel="0" collapsed="false">
      <c r="A285" s="22" t="s">
        <v>1073</v>
      </c>
      <c r="B285" s="23" t="n">
        <v>46057</v>
      </c>
      <c r="C285" s="22" t="s">
        <v>944</v>
      </c>
      <c r="D285" s="22" t="s">
        <v>1654</v>
      </c>
      <c r="E285" s="21" t="n">
        <v>1009</v>
      </c>
      <c r="F285" s="22" t="s">
        <v>1656</v>
      </c>
      <c r="G285" s="27" t="n">
        <v>1</v>
      </c>
      <c r="H285" s="17" t="n">
        <v>1543.37</v>
      </c>
      <c r="I285" s="17" t="n">
        <f aca="false">ROUND(G285*H285,2)</f>
        <v>1543.37</v>
      </c>
      <c r="J285" s="22" t="s">
        <v>728</v>
      </c>
    </row>
    <row r="286" customFormat="false" ht="15" hidden="false" customHeight="false" outlineLevel="0" collapsed="false">
      <c r="A286" s="22" t="s">
        <v>1370</v>
      </c>
      <c r="B286" s="23" t="n">
        <v>46157</v>
      </c>
      <c r="C286" s="22" t="s">
        <v>939</v>
      </c>
      <c r="D286" s="22" t="s">
        <v>1621</v>
      </c>
      <c r="E286" s="21" t="n">
        <v>1009</v>
      </c>
      <c r="F286" s="22" t="s">
        <v>1622</v>
      </c>
      <c r="G286" s="27" t="n">
        <v>17</v>
      </c>
      <c r="H286" s="17" t="n">
        <v>97.75</v>
      </c>
      <c r="I286" s="17" t="n">
        <f aca="false">ROUND(G286*H286,2)</f>
        <v>1661.75</v>
      </c>
      <c r="J286" s="22" t="s">
        <v>725</v>
      </c>
    </row>
    <row r="287" customFormat="false" ht="15" hidden="false" customHeight="false" outlineLevel="0" collapsed="false">
      <c r="A287" s="22" t="s">
        <v>1370</v>
      </c>
      <c r="B287" s="23" t="n">
        <v>46157</v>
      </c>
      <c r="C287" s="22" t="s">
        <v>939</v>
      </c>
      <c r="D287" s="22" t="s">
        <v>1621</v>
      </c>
      <c r="E287" s="21" t="n">
        <v>1009</v>
      </c>
      <c r="F287" s="22" t="s">
        <v>1624</v>
      </c>
      <c r="G287" s="27" t="n">
        <v>92</v>
      </c>
      <c r="H287" s="17" t="n">
        <v>19.46</v>
      </c>
      <c r="I287" s="17" t="n">
        <f aca="false">ROUND(G287*H287,2)</f>
        <v>1790.32</v>
      </c>
      <c r="J287" s="22" t="s">
        <v>725</v>
      </c>
    </row>
    <row r="288" customFormat="false" ht="15" hidden="false" customHeight="false" outlineLevel="0" collapsed="false">
      <c r="A288" s="22" t="s">
        <v>1391</v>
      </c>
      <c r="B288" s="23" t="n">
        <v>46167</v>
      </c>
      <c r="C288" s="22" t="s">
        <v>999</v>
      </c>
      <c r="D288" s="22" t="s">
        <v>1644</v>
      </c>
      <c r="E288" s="21" t="n">
        <v>1009</v>
      </c>
      <c r="F288" s="22" t="s">
        <v>1645</v>
      </c>
      <c r="G288" s="27" t="n">
        <v>2</v>
      </c>
      <c r="H288" s="17" t="n">
        <v>634.5</v>
      </c>
      <c r="I288" s="17" t="n">
        <f aca="false">ROUND(G288*H288,2)</f>
        <v>1269</v>
      </c>
      <c r="J288" s="22" t="s">
        <v>725</v>
      </c>
    </row>
    <row r="289" customFormat="false" ht="15" hidden="false" customHeight="false" outlineLevel="0" collapsed="false">
      <c r="A289" s="22" t="s">
        <v>1391</v>
      </c>
      <c r="B289" s="23" t="n">
        <v>46167</v>
      </c>
      <c r="C289" s="22" t="s">
        <v>999</v>
      </c>
      <c r="D289" s="22" t="s">
        <v>1644</v>
      </c>
      <c r="E289" s="21" t="n">
        <v>1009</v>
      </c>
      <c r="F289" s="22" t="s">
        <v>1645</v>
      </c>
      <c r="G289" s="27" t="n">
        <v>4</v>
      </c>
      <c r="H289" s="17" t="n">
        <v>663.86</v>
      </c>
      <c r="I289" s="17" t="n">
        <f aca="false">ROUND(G289*H289,2)</f>
        <v>2655.44</v>
      </c>
      <c r="J289" s="22" t="s">
        <v>725</v>
      </c>
    </row>
    <row r="290" customFormat="false" ht="15" hidden="false" customHeight="false" outlineLevel="0" collapsed="false">
      <c r="A290" s="22" t="s">
        <v>1391</v>
      </c>
      <c r="B290" s="23" t="n">
        <v>46167</v>
      </c>
      <c r="C290" s="22" t="s">
        <v>999</v>
      </c>
      <c r="D290" s="22" t="s">
        <v>1644</v>
      </c>
      <c r="E290" s="21" t="n">
        <v>1009</v>
      </c>
      <c r="F290" s="22" t="s">
        <v>1646</v>
      </c>
      <c r="G290" s="27" t="n">
        <v>1</v>
      </c>
      <c r="H290" s="17" t="n">
        <v>756.54</v>
      </c>
      <c r="I290" s="17" t="n">
        <f aca="false">ROUND(G290*H290,2)</f>
        <v>756.54</v>
      </c>
      <c r="J290" s="22" t="s">
        <v>725</v>
      </c>
    </row>
    <row r="291" customFormat="false" ht="15" hidden="false" customHeight="false" outlineLevel="0" collapsed="false">
      <c r="A291" s="22" t="s">
        <v>1391</v>
      </c>
      <c r="B291" s="23" t="n">
        <v>46167</v>
      </c>
      <c r="C291" s="22" t="s">
        <v>999</v>
      </c>
      <c r="D291" s="22" t="s">
        <v>1644</v>
      </c>
      <c r="E291" s="21" t="n">
        <v>1009</v>
      </c>
      <c r="F291" s="22" t="s">
        <v>1646</v>
      </c>
      <c r="G291" s="27" t="n">
        <v>3</v>
      </c>
      <c r="H291" s="17" t="n">
        <v>804.71</v>
      </c>
      <c r="I291" s="17" t="n">
        <f aca="false">ROUND(G291*H291,2)</f>
        <v>2414.13</v>
      </c>
      <c r="J291" s="22" t="s">
        <v>725</v>
      </c>
    </row>
    <row r="292" customFormat="false" ht="15" hidden="false" customHeight="false" outlineLevel="0" collapsed="false">
      <c r="A292" s="22" t="s">
        <v>997</v>
      </c>
      <c r="B292" s="23" t="n">
        <v>46010</v>
      </c>
      <c r="C292" s="22" t="s">
        <v>935</v>
      </c>
      <c r="D292" s="22" t="s">
        <v>1648</v>
      </c>
      <c r="E292" s="21" t="n">
        <v>1009</v>
      </c>
      <c r="F292" s="22" t="s">
        <v>1649</v>
      </c>
      <c r="G292" s="27" t="n">
        <v>5</v>
      </c>
      <c r="H292" s="17" t="n">
        <v>174.39</v>
      </c>
      <c r="I292" s="17" t="n">
        <f aca="false">ROUND(G292*H292,2)</f>
        <v>871.95</v>
      </c>
      <c r="J292" s="22" t="s">
        <v>725</v>
      </c>
    </row>
    <row r="293" customFormat="false" ht="15" hidden="false" customHeight="false" outlineLevel="0" collapsed="false">
      <c r="A293" s="22" t="s">
        <v>997</v>
      </c>
      <c r="B293" s="23" t="n">
        <v>46010</v>
      </c>
      <c r="C293" s="22" t="s">
        <v>935</v>
      </c>
      <c r="D293" s="22" t="s">
        <v>1648</v>
      </c>
      <c r="E293" s="21" t="n">
        <v>1009</v>
      </c>
      <c r="F293" s="22" t="s">
        <v>1649</v>
      </c>
      <c r="G293" s="27" t="n">
        <v>14</v>
      </c>
      <c r="H293" s="17" t="n">
        <v>169.83</v>
      </c>
      <c r="I293" s="17" t="n">
        <f aca="false">ROUND(G293*H293,2)</f>
        <v>2377.62</v>
      </c>
      <c r="J293" s="22" t="s">
        <v>725</v>
      </c>
    </row>
    <row r="294" customFormat="false" ht="15" hidden="false" customHeight="false" outlineLevel="0" collapsed="false">
      <c r="A294" s="22" t="s">
        <v>997</v>
      </c>
      <c r="B294" s="23" t="n">
        <v>46010</v>
      </c>
      <c r="C294" s="22" t="s">
        <v>935</v>
      </c>
      <c r="D294" s="22" t="s">
        <v>1648</v>
      </c>
      <c r="E294" s="21" t="n">
        <v>1009</v>
      </c>
      <c r="F294" s="22" t="s">
        <v>1649</v>
      </c>
      <c r="G294" s="27" t="n">
        <v>6</v>
      </c>
      <c r="H294" s="17" t="n">
        <v>174.65</v>
      </c>
      <c r="I294" s="17" t="n">
        <f aca="false">ROUND(G294*H294,2)</f>
        <v>1047.9</v>
      </c>
      <c r="J294" s="22" t="s">
        <v>725</v>
      </c>
    </row>
    <row r="295" customFormat="false" ht="15" hidden="false" customHeight="false" outlineLevel="0" collapsed="false">
      <c r="A295" s="22" t="s">
        <v>997</v>
      </c>
      <c r="B295" s="23" t="n">
        <v>46010</v>
      </c>
      <c r="C295" s="22" t="s">
        <v>935</v>
      </c>
      <c r="D295" s="22" t="s">
        <v>1648</v>
      </c>
      <c r="E295" s="21" t="n">
        <v>1009</v>
      </c>
      <c r="F295" s="22" t="s">
        <v>1649</v>
      </c>
      <c r="G295" s="27" t="n">
        <v>10</v>
      </c>
      <c r="H295" s="17" t="n">
        <v>174.16</v>
      </c>
      <c r="I295" s="17" t="n">
        <f aca="false">ROUND(G295*H295,2)</f>
        <v>1741.6</v>
      </c>
      <c r="J295" s="22" t="s">
        <v>725</v>
      </c>
    </row>
    <row r="296" customFormat="false" ht="15" hidden="false" customHeight="false" outlineLevel="0" collapsed="false">
      <c r="A296" s="22" t="s">
        <v>1205</v>
      </c>
      <c r="B296" s="23" t="n">
        <v>46102</v>
      </c>
      <c r="C296" s="22" t="s">
        <v>1002</v>
      </c>
      <c r="D296" s="22" t="s">
        <v>1637</v>
      </c>
      <c r="E296" s="21" t="n">
        <v>1009</v>
      </c>
      <c r="F296" s="22" t="s">
        <v>1638</v>
      </c>
      <c r="G296" s="27" t="n">
        <v>13</v>
      </c>
      <c r="H296" s="17" t="n">
        <v>213.3</v>
      </c>
      <c r="I296" s="17" t="n">
        <f aca="false">ROUND(G296*H296,2)</f>
        <v>2772.9</v>
      </c>
      <c r="J296" s="22" t="s">
        <v>725</v>
      </c>
    </row>
    <row r="297" customFormat="false" ht="15" hidden="false" customHeight="false" outlineLevel="0" collapsed="false">
      <c r="A297" s="22" t="s">
        <v>1205</v>
      </c>
      <c r="B297" s="23" t="n">
        <v>46102</v>
      </c>
      <c r="C297" s="22" t="s">
        <v>1002</v>
      </c>
      <c r="D297" s="22" t="s">
        <v>1637</v>
      </c>
      <c r="E297" s="21" t="n">
        <v>1009</v>
      </c>
      <c r="F297" s="22" t="s">
        <v>1638</v>
      </c>
      <c r="G297" s="27" t="n">
        <v>5</v>
      </c>
      <c r="H297" s="17" t="n">
        <v>212.87</v>
      </c>
      <c r="I297" s="17" t="n">
        <f aca="false">ROUND(G297*H297,2)</f>
        <v>1064.35</v>
      </c>
      <c r="J297" s="22" t="s">
        <v>725</v>
      </c>
    </row>
    <row r="298" customFormat="false" ht="15" hidden="false" customHeight="false" outlineLevel="0" collapsed="false">
      <c r="A298" s="22" t="s">
        <v>1053</v>
      </c>
      <c r="B298" s="23" t="n">
        <v>46046</v>
      </c>
      <c r="C298" s="22" t="s">
        <v>989</v>
      </c>
      <c r="D298" s="22" t="s">
        <v>1640</v>
      </c>
      <c r="E298" s="21" t="n">
        <v>1009</v>
      </c>
      <c r="F298" s="22" t="s">
        <v>1641</v>
      </c>
      <c r="G298" s="27" t="n">
        <v>1</v>
      </c>
      <c r="H298" s="17" t="n">
        <v>9564.37</v>
      </c>
      <c r="I298" s="17" t="n">
        <f aca="false">ROUND(G298*H298,2)</f>
        <v>9564.37</v>
      </c>
      <c r="J298" s="22" t="s">
        <v>725</v>
      </c>
    </row>
    <row r="299" customFormat="false" ht="15" hidden="false" customHeight="false" outlineLevel="0" collapsed="false">
      <c r="A299" s="22" t="s">
        <v>1053</v>
      </c>
      <c r="B299" s="23" t="n">
        <v>46046</v>
      </c>
      <c r="C299" s="22" t="s">
        <v>989</v>
      </c>
      <c r="D299" s="22" t="s">
        <v>1640</v>
      </c>
      <c r="E299" s="21" t="n">
        <v>1009</v>
      </c>
      <c r="F299" s="22" t="s">
        <v>1658</v>
      </c>
      <c r="G299" s="27" t="n">
        <v>1</v>
      </c>
      <c r="H299" s="17" t="n">
        <v>6499.24</v>
      </c>
      <c r="I299" s="17" t="n">
        <f aca="false">ROUND(G299*H299,2)</f>
        <v>6499.24</v>
      </c>
      <c r="J299" s="22" t="s">
        <v>725</v>
      </c>
    </row>
    <row r="300" customFormat="false" ht="15" hidden="false" customHeight="false" outlineLevel="0" collapsed="false">
      <c r="A300" s="22" t="s">
        <v>1053</v>
      </c>
      <c r="B300" s="23" t="n">
        <v>46046</v>
      </c>
      <c r="C300" s="22" t="s">
        <v>989</v>
      </c>
      <c r="D300" s="22" t="s">
        <v>1640</v>
      </c>
      <c r="E300" s="21" t="n">
        <v>1009</v>
      </c>
      <c r="F300" s="22" t="s">
        <v>1642</v>
      </c>
      <c r="G300" s="27" t="n">
        <v>1</v>
      </c>
      <c r="H300" s="17" t="n">
        <v>3870.54</v>
      </c>
      <c r="I300" s="17" t="n">
        <f aca="false">ROUND(G300*H300,2)</f>
        <v>3870.54</v>
      </c>
      <c r="J300" s="22" t="s">
        <v>725</v>
      </c>
    </row>
    <row r="301" customFormat="false" ht="15" hidden="false" customHeight="false" outlineLevel="0" collapsed="false">
      <c r="A301" s="22" t="s">
        <v>990</v>
      </c>
      <c r="B301" s="23" t="n">
        <v>46008</v>
      </c>
      <c r="C301" s="22" t="s">
        <v>944</v>
      </c>
      <c r="D301" s="22" t="s">
        <v>1654</v>
      </c>
      <c r="E301" s="21" t="n">
        <v>1009</v>
      </c>
      <c r="F301" s="22" t="s">
        <v>1657</v>
      </c>
      <c r="G301" s="27" t="n">
        <v>2</v>
      </c>
      <c r="H301" s="17" t="n">
        <v>711.65</v>
      </c>
      <c r="I301" s="17" t="n">
        <f aca="false">ROUND(G301*H301,2)</f>
        <v>1423.3</v>
      </c>
      <c r="J301" s="22" t="s">
        <v>725</v>
      </c>
    </row>
    <row r="302" customFormat="false" ht="15" hidden="false" customHeight="false" outlineLevel="0" collapsed="false">
      <c r="A302" s="22" t="s">
        <v>990</v>
      </c>
      <c r="B302" s="23" t="n">
        <v>46008</v>
      </c>
      <c r="C302" s="22" t="s">
        <v>944</v>
      </c>
      <c r="D302" s="22" t="s">
        <v>1654</v>
      </c>
      <c r="E302" s="21" t="n">
        <v>1009</v>
      </c>
      <c r="F302" s="22" t="s">
        <v>1656</v>
      </c>
      <c r="G302" s="27" t="n">
        <v>1</v>
      </c>
      <c r="H302" s="17" t="n">
        <v>1484.07</v>
      </c>
      <c r="I302" s="17" t="n">
        <f aca="false">ROUND(G302*H302,2)</f>
        <v>1484.07</v>
      </c>
      <c r="J302" s="22" t="s">
        <v>725</v>
      </c>
    </row>
    <row r="303" customFormat="false" ht="15" hidden="false" customHeight="false" outlineLevel="0" collapsed="false">
      <c r="A303" s="22" t="s">
        <v>990</v>
      </c>
      <c r="B303" s="23" t="n">
        <v>46008</v>
      </c>
      <c r="C303" s="22" t="s">
        <v>944</v>
      </c>
      <c r="D303" s="22" t="s">
        <v>1654</v>
      </c>
      <c r="E303" s="21" t="n">
        <v>1009</v>
      </c>
      <c r="F303" s="22" t="s">
        <v>1657</v>
      </c>
      <c r="G303" s="27" t="n">
        <v>3</v>
      </c>
      <c r="H303" s="17" t="n">
        <v>719.34</v>
      </c>
      <c r="I303" s="17" t="n">
        <f aca="false">ROUND(G303*H303,2)</f>
        <v>2158.02</v>
      </c>
      <c r="J303" s="22" t="s">
        <v>725</v>
      </c>
    </row>
    <row r="304" customFormat="false" ht="15" hidden="false" customHeight="false" outlineLevel="0" collapsed="false">
      <c r="A304" s="22" t="s">
        <v>975</v>
      </c>
      <c r="B304" s="23" t="n">
        <v>46001</v>
      </c>
      <c r="C304" s="22" t="s">
        <v>939</v>
      </c>
      <c r="D304" s="22" t="s">
        <v>1621</v>
      </c>
      <c r="E304" s="21" t="n">
        <v>1009</v>
      </c>
      <c r="F304" s="22" t="s">
        <v>1624</v>
      </c>
      <c r="G304" s="27" t="n">
        <v>110</v>
      </c>
      <c r="H304" s="17" t="n">
        <v>18.96</v>
      </c>
      <c r="I304" s="17" t="n">
        <f aca="false">ROUND(G304*H304,2)</f>
        <v>2085.6</v>
      </c>
      <c r="J304" s="22" t="s">
        <v>728</v>
      </c>
    </row>
    <row r="305" customFormat="false" ht="15" hidden="false" customHeight="false" outlineLevel="0" collapsed="false">
      <c r="A305" s="22" t="s">
        <v>975</v>
      </c>
      <c r="B305" s="23" t="n">
        <v>46001</v>
      </c>
      <c r="C305" s="22" t="s">
        <v>939</v>
      </c>
      <c r="D305" s="22" t="s">
        <v>1621</v>
      </c>
      <c r="E305" s="21" t="n">
        <v>1009</v>
      </c>
      <c r="F305" s="22" t="s">
        <v>1623</v>
      </c>
      <c r="G305" s="27" t="n">
        <v>16</v>
      </c>
      <c r="H305" s="17" t="n">
        <v>138.11</v>
      </c>
      <c r="I305" s="17" t="n">
        <f aca="false">ROUND(G305*H305,2)</f>
        <v>2209.76</v>
      </c>
      <c r="J305" s="22" t="s">
        <v>728</v>
      </c>
    </row>
    <row r="306" customFormat="false" ht="15" hidden="false" customHeight="false" outlineLevel="0" collapsed="false">
      <c r="A306" s="22" t="s">
        <v>1412</v>
      </c>
      <c r="B306" s="23" t="n">
        <v>46176</v>
      </c>
      <c r="C306" s="22" t="s">
        <v>959</v>
      </c>
      <c r="D306" s="22" t="s">
        <v>1633</v>
      </c>
      <c r="E306" s="21" t="n">
        <v>1009</v>
      </c>
      <c r="F306" s="22" t="s">
        <v>1635</v>
      </c>
      <c r="G306" s="27" t="n">
        <v>19</v>
      </c>
      <c r="H306" s="17" t="n">
        <v>81.72</v>
      </c>
      <c r="I306" s="17" t="n">
        <f aca="false">ROUND(G306*H306,2)</f>
        <v>1552.68</v>
      </c>
      <c r="J306" s="22" t="s">
        <v>725</v>
      </c>
    </row>
    <row r="307" customFormat="false" ht="15" hidden="false" customHeight="false" outlineLevel="0" collapsed="false">
      <c r="A307" s="22" t="s">
        <v>1412</v>
      </c>
      <c r="B307" s="23" t="n">
        <v>46176</v>
      </c>
      <c r="C307" s="22" t="s">
        <v>959</v>
      </c>
      <c r="D307" s="22" t="s">
        <v>1633</v>
      </c>
      <c r="E307" s="21" t="n">
        <v>1009</v>
      </c>
      <c r="F307" s="22" t="s">
        <v>1636</v>
      </c>
      <c r="G307" s="27" t="n">
        <v>12</v>
      </c>
      <c r="H307" s="17" t="n">
        <v>128.12</v>
      </c>
      <c r="I307" s="17" t="n">
        <f aca="false">ROUND(G307*H307,2)</f>
        <v>1537.44</v>
      </c>
      <c r="J307" s="22" t="s">
        <v>725</v>
      </c>
    </row>
    <row r="308" customFormat="false" ht="15" hidden="false" customHeight="false" outlineLevel="0" collapsed="false">
      <c r="A308" s="22" t="s">
        <v>1412</v>
      </c>
      <c r="B308" s="23" t="n">
        <v>46176</v>
      </c>
      <c r="C308" s="22" t="s">
        <v>959</v>
      </c>
      <c r="D308" s="22" t="s">
        <v>1633</v>
      </c>
      <c r="E308" s="21" t="n">
        <v>1009</v>
      </c>
      <c r="F308" s="22" t="s">
        <v>1635</v>
      </c>
      <c r="G308" s="27" t="n">
        <v>19</v>
      </c>
      <c r="H308" s="17" t="n">
        <v>83.86</v>
      </c>
      <c r="I308" s="17" t="n">
        <f aca="false">ROUND(G308*H308,2)</f>
        <v>1593.34</v>
      </c>
      <c r="J308" s="22" t="s">
        <v>725</v>
      </c>
    </row>
    <row r="309" customFormat="false" ht="15" hidden="false" customHeight="false" outlineLevel="0" collapsed="false">
      <c r="A309" s="22" t="s">
        <v>1412</v>
      </c>
      <c r="B309" s="23" t="n">
        <v>46176</v>
      </c>
      <c r="C309" s="22" t="s">
        <v>959</v>
      </c>
      <c r="D309" s="22" t="s">
        <v>1633</v>
      </c>
      <c r="E309" s="21" t="n">
        <v>1009</v>
      </c>
      <c r="F309" s="22" t="s">
        <v>1635</v>
      </c>
      <c r="G309" s="27" t="n">
        <v>18</v>
      </c>
      <c r="H309" s="17" t="n">
        <v>84.65</v>
      </c>
      <c r="I309" s="17" t="n">
        <f aca="false">ROUND(G309*H309,2)</f>
        <v>1523.7</v>
      </c>
      <c r="J309" s="22" t="s">
        <v>725</v>
      </c>
    </row>
    <row r="310" customFormat="false" ht="15" hidden="false" customHeight="false" outlineLevel="0" collapsed="false">
      <c r="A310" s="22" t="s">
        <v>1412</v>
      </c>
      <c r="B310" s="23" t="n">
        <v>46176</v>
      </c>
      <c r="C310" s="22" t="s">
        <v>959</v>
      </c>
      <c r="D310" s="22" t="s">
        <v>1633</v>
      </c>
      <c r="E310" s="21" t="n">
        <v>1009</v>
      </c>
      <c r="F310" s="22" t="s">
        <v>1635</v>
      </c>
      <c r="G310" s="27" t="n">
        <v>18</v>
      </c>
      <c r="H310" s="17" t="n">
        <v>87.14</v>
      </c>
      <c r="I310" s="17" t="n">
        <f aca="false">ROUND(G310*H310,2)</f>
        <v>1568.52</v>
      </c>
      <c r="J310" s="22" t="s">
        <v>725</v>
      </c>
    </row>
    <row r="311" customFormat="false" ht="15" hidden="false" customHeight="false" outlineLevel="0" collapsed="false">
      <c r="A311" s="22" t="s">
        <v>1268</v>
      </c>
      <c r="B311" s="23" t="n">
        <v>46126</v>
      </c>
      <c r="C311" s="22" t="s">
        <v>964</v>
      </c>
      <c r="D311" s="22" t="s">
        <v>1630</v>
      </c>
      <c r="E311" s="21" t="n">
        <v>1009</v>
      </c>
      <c r="F311" s="22" t="s">
        <v>1652</v>
      </c>
      <c r="G311" s="27" t="n">
        <v>21</v>
      </c>
      <c r="H311" s="17" t="n">
        <v>75.02</v>
      </c>
      <c r="I311" s="17" t="n">
        <f aca="false">ROUND(G311*H311,2)</f>
        <v>1575.42</v>
      </c>
      <c r="J311" s="22" t="s">
        <v>725</v>
      </c>
    </row>
    <row r="312" customFormat="false" ht="15" hidden="false" customHeight="false" outlineLevel="0" collapsed="false">
      <c r="A312" s="22" t="s">
        <v>1268</v>
      </c>
      <c r="B312" s="23" t="n">
        <v>46126</v>
      </c>
      <c r="C312" s="22" t="s">
        <v>964</v>
      </c>
      <c r="D312" s="22" t="s">
        <v>1630</v>
      </c>
      <c r="E312" s="21" t="n">
        <v>1009</v>
      </c>
      <c r="F312" s="22" t="s">
        <v>1632</v>
      </c>
      <c r="G312" s="27" t="n">
        <v>16</v>
      </c>
      <c r="H312" s="17" t="n">
        <v>113.82</v>
      </c>
      <c r="I312" s="17" t="n">
        <f aca="false">ROUND(G312*H312,2)</f>
        <v>1821.12</v>
      </c>
      <c r="J312" s="22" t="s">
        <v>725</v>
      </c>
    </row>
    <row r="313" customFormat="false" ht="15" hidden="false" customHeight="false" outlineLevel="0" collapsed="false">
      <c r="A313" s="22" t="s">
        <v>1268</v>
      </c>
      <c r="B313" s="23" t="n">
        <v>46126</v>
      </c>
      <c r="C313" s="22" t="s">
        <v>964</v>
      </c>
      <c r="D313" s="22" t="s">
        <v>1630</v>
      </c>
      <c r="E313" s="21" t="n">
        <v>1009</v>
      </c>
      <c r="F313" s="22" t="s">
        <v>1652</v>
      </c>
      <c r="G313" s="27" t="n">
        <v>12</v>
      </c>
      <c r="H313" s="17" t="n">
        <v>72.49</v>
      </c>
      <c r="I313" s="17" t="n">
        <f aca="false">ROUND(G313*H313,2)</f>
        <v>869.88</v>
      </c>
      <c r="J313" s="22" t="s">
        <v>725</v>
      </c>
    </row>
    <row r="314" customFormat="false" ht="15" hidden="false" customHeight="false" outlineLevel="0" collapsed="false">
      <c r="A314" s="22" t="s">
        <v>1431</v>
      </c>
      <c r="B314" s="23" t="n">
        <v>46187</v>
      </c>
      <c r="C314" s="22" t="s">
        <v>939</v>
      </c>
      <c r="D314" s="22" t="s">
        <v>1621</v>
      </c>
      <c r="E314" s="21" t="n">
        <v>1009</v>
      </c>
      <c r="F314" s="22" t="s">
        <v>1624</v>
      </c>
      <c r="G314" s="27" t="n">
        <v>42</v>
      </c>
      <c r="H314" s="17" t="n">
        <v>19.42</v>
      </c>
      <c r="I314" s="17" t="n">
        <f aca="false">ROUND(G314*H314,2)</f>
        <v>815.64</v>
      </c>
      <c r="J314" s="22" t="s">
        <v>725</v>
      </c>
    </row>
    <row r="315" customFormat="false" ht="15" hidden="false" customHeight="false" outlineLevel="0" collapsed="false">
      <c r="A315" s="22" t="s">
        <v>1431</v>
      </c>
      <c r="B315" s="23" t="n">
        <v>46187</v>
      </c>
      <c r="C315" s="22" t="s">
        <v>939</v>
      </c>
      <c r="D315" s="22" t="s">
        <v>1621</v>
      </c>
      <c r="E315" s="21" t="n">
        <v>1009</v>
      </c>
      <c r="F315" s="22" t="s">
        <v>1624</v>
      </c>
      <c r="G315" s="27" t="n">
        <v>64</v>
      </c>
      <c r="H315" s="17" t="n">
        <v>19.07</v>
      </c>
      <c r="I315" s="17" t="n">
        <f aca="false">ROUND(G315*H315,2)</f>
        <v>1220.48</v>
      </c>
      <c r="J315" s="22" t="s">
        <v>725</v>
      </c>
    </row>
    <row r="316" customFormat="false" ht="15" hidden="false" customHeight="false" outlineLevel="0" collapsed="false">
      <c r="A316" s="22" t="s">
        <v>1431</v>
      </c>
      <c r="B316" s="23" t="n">
        <v>46187</v>
      </c>
      <c r="C316" s="22" t="s">
        <v>939</v>
      </c>
      <c r="D316" s="22" t="s">
        <v>1621</v>
      </c>
      <c r="E316" s="21" t="n">
        <v>1009</v>
      </c>
      <c r="F316" s="22" t="s">
        <v>1622</v>
      </c>
      <c r="G316" s="27" t="n">
        <v>17</v>
      </c>
      <c r="H316" s="17" t="n">
        <v>94.07</v>
      </c>
      <c r="I316" s="17" t="n">
        <f aca="false">ROUND(G316*H316,2)</f>
        <v>1599.19</v>
      </c>
      <c r="J316" s="22" t="s">
        <v>725</v>
      </c>
    </row>
    <row r="317" customFormat="false" ht="15" hidden="false" customHeight="false" outlineLevel="0" collapsed="false">
      <c r="A317" s="22" t="s">
        <v>1431</v>
      </c>
      <c r="B317" s="23" t="n">
        <v>46187</v>
      </c>
      <c r="C317" s="22" t="s">
        <v>939</v>
      </c>
      <c r="D317" s="22" t="s">
        <v>1621</v>
      </c>
      <c r="E317" s="21" t="n">
        <v>1009</v>
      </c>
      <c r="F317" s="22" t="s">
        <v>1623</v>
      </c>
      <c r="G317" s="27" t="n">
        <v>7</v>
      </c>
      <c r="H317" s="17" t="n">
        <v>146.73</v>
      </c>
      <c r="I317" s="17" t="n">
        <f aca="false">ROUND(G317*H317,2)</f>
        <v>1027.11</v>
      </c>
      <c r="J317" s="22" t="s">
        <v>725</v>
      </c>
    </row>
    <row r="318" customFormat="false" ht="15" hidden="false" customHeight="false" outlineLevel="0" collapsed="false">
      <c r="A318" s="22" t="s">
        <v>1251</v>
      </c>
      <c r="B318" s="23" t="n">
        <v>46118</v>
      </c>
      <c r="C318" s="22" t="s">
        <v>944</v>
      </c>
      <c r="D318" s="22" t="s">
        <v>1654</v>
      </c>
      <c r="E318" s="21" t="n">
        <v>1009</v>
      </c>
      <c r="F318" s="22" t="s">
        <v>1656</v>
      </c>
      <c r="G318" s="27" t="n">
        <v>1</v>
      </c>
      <c r="H318" s="17" t="n">
        <v>1551.91</v>
      </c>
      <c r="I318" s="17" t="n">
        <f aca="false">ROUND(G318*H318,2)</f>
        <v>1551.91</v>
      </c>
      <c r="J318" s="22" t="s">
        <v>725</v>
      </c>
    </row>
    <row r="319" customFormat="false" ht="15" hidden="false" customHeight="false" outlineLevel="0" collapsed="false">
      <c r="A319" s="22" t="s">
        <v>1251</v>
      </c>
      <c r="B319" s="23" t="n">
        <v>46118</v>
      </c>
      <c r="C319" s="22" t="s">
        <v>944</v>
      </c>
      <c r="D319" s="22" t="s">
        <v>1654</v>
      </c>
      <c r="E319" s="21" t="n">
        <v>1009</v>
      </c>
      <c r="F319" s="22" t="s">
        <v>1657</v>
      </c>
      <c r="G319" s="27" t="n">
        <v>3</v>
      </c>
      <c r="H319" s="17" t="n">
        <v>704.02</v>
      </c>
      <c r="I319" s="17" t="n">
        <f aca="false">ROUND(G319*H319,2)</f>
        <v>2112.06</v>
      </c>
      <c r="J319" s="22" t="s">
        <v>725</v>
      </c>
    </row>
    <row r="320" customFormat="false" ht="15" hidden="false" customHeight="false" outlineLevel="0" collapsed="false">
      <c r="A320" s="22" t="s">
        <v>1240</v>
      </c>
      <c r="B320" s="23" t="n">
        <v>46114</v>
      </c>
      <c r="C320" s="22" t="s">
        <v>939</v>
      </c>
      <c r="D320" s="22" t="s">
        <v>1621</v>
      </c>
      <c r="E320" s="21" t="n">
        <v>1009</v>
      </c>
      <c r="F320" s="22" t="s">
        <v>1624</v>
      </c>
      <c r="G320" s="27" t="n">
        <v>144</v>
      </c>
      <c r="H320" s="17" t="n">
        <v>19.27</v>
      </c>
      <c r="I320" s="17" t="n">
        <f aca="false">ROUND(G320*H320,2)</f>
        <v>2774.88</v>
      </c>
      <c r="J320" s="22" t="s">
        <v>725</v>
      </c>
    </row>
    <row r="321" customFormat="false" ht="15" hidden="false" customHeight="false" outlineLevel="0" collapsed="false">
      <c r="A321" s="22" t="s">
        <v>1240</v>
      </c>
      <c r="B321" s="23" t="n">
        <v>46114</v>
      </c>
      <c r="C321" s="22" t="s">
        <v>939</v>
      </c>
      <c r="D321" s="22" t="s">
        <v>1621</v>
      </c>
      <c r="E321" s="21" t="n">
        <v>1009</v>
      </c>
      <c r="F321" s="22" t="s">
        <v>1623</v>
      </c>
      <c r="G321" s="27" t="n">
        <v>11</v>
      </c>
      <c r="H321" s="17" t="n">
        <v>142.54</v>
      </c>
      <c r="I321" s="17" t="n">
        <f aca="false">ROUND(G321*H321,2)</f>
        <v>1567.94</v>
      </c>
      <c r="J321" s="22" t="s">
        <v>725</v>
      </c>
    </row>
    <row r="322" customFormat="false" ht="15" hidden="false" customHeight="false" outlineLevel="0" collapsed="false">
      <c r="A322" s="22" t="s">
        <v>1240</v>
      </c>
      <c r="B322" s="23" t="n">
        <v>46114</v>
      </c>
      <c r="C322" s="22" t="s">
        <v>939</v>
      </c>
      <c r="D322" s="22" t="s">
        <v>1621</v>
      </c>
      <c r="E322" s="21" t="n">
        <v>1009</v>
      </c>
      <c r="F322" s="22" t="s">
        <v>1623</v>
      </c>
      <c r="G322" s="27" t="n">
        <v>7</v>
      </c>
      <c r="H322" s="17" t="n">
        <v>144.06</v>
      </c>
      <c r="I322" s="17" t="n">
        <f aca="false">ROUND(G322*H322,2)</f>
        <v>1008.42</v>
      </c>
      <c r="J322" s="22" t="s">
        <v>725</v>
      </c>
    </row>
    <row r="323" customFormat="false" ht="15" hidden="false" customHeight="false" outlineLevel="0" collapsed="false">
      <c r="A323" s="22" t="s">
        <v>1377</v>
      </c>
      <c r="B323" s="23" t="n">
        <v>46160</v>
      </c>
      <c r="C323" s="22" t="s">
        <v>964</v>
      </c>
      <c r="D323" s="22" t="s">
        <v>1630</v>
      </c>
      <c r="E323" s="21" t="n">
        <v>1009</v>
      </c>
      <c r="F323" s="22" t="s">
        <v>1631</v>
      </c>
      <c r="G323" s="27" t="n">
        <v>6</v>
      </c>
      <c r="H323" s="17" t="n">
        <v>231.1</v>
      </c>
      <c r="I323" s="17" t="n">
        <f aca="false">ROUND(G323*H323,2)</f>
        <v>1386.6</v>
      </c>
      <c r="J323" s="22" t="s">
        <v>725</v>
      </c>
    </row>
    <row r="324" customFormat="false" ht="15" hidden="false" customHeight="false" outlineLevel="0" collapsed="false">
      <c r="A324" s="22" t="s">
        <v>1377</v>
      </c>
      <c r="B324" s="23" t="n">
        <v>46160</v>
      </c>
      <c r="C324" s="22" t="s">
        <v>964</v>
      </c>
      <c r="D324" s="22" t="s">
        <v>1630</v>
      </c>
      <c r="E324" s="21" t="n">
        <v>1009</v>
      </c>
      <c r="F324" s="22" t="s">
        <v>1652</v>
      </c>
      <c r="G324" s="27" t="n">
        <v>15</v>
      </c>
      <c r="H324" s="17" t="n">
        <v>73.55</v>
      </c>
      <c r="I324" s="17" t="n">
        <f aca="false">ROUND(G324*H324,2)</f>
        <v>1103.25</v>
      </c>
      <c r="J324" s="22" t="s">
        <v>725</v>
      </c>
    </row>
    <row r="325" customFormat="false" ht="15" hidden="false" customHeight="false" outlineLevel="0" collapsed="false">
      <c r="A325" s="22" t="s">
        <v>1377</v>
      </c>
      <c r="B325" s="23" t="n">
        <v>46160</v>
      </c>
      <c r="C325" s="22" t="s">
        <v>964</v>
      </c>
      <c r="D325" s="22" t="s">
        <v>1630</v>
      </c>
      <c r="E325" s="21" t="n">
        <v>1009</v>
      </c>
      <c r="F325" s="22" t="s">
        <v>1632</v>
      </c>
      <c r="G325" s="27" t="n">
        <v>7</v>
      </c>
      <c r="H325" s="17" t="n">
        <v>113.88</v>
      </c>
      <c r="I325" s="17" t="n">
        <f aca="false">ROUND(G325*H325,2)</f>
        <v>797.16</v>
      </c>
      <c r="J325" s="22" t="s">
        <v>725</v>
      </c>
    </row>
    <row r="326" customFormat="false" ht="15" hidden="false" customHeight="false" outlineLevel="0" collapsed="false">
      <c r="A326" s="22" t="s">
        <v>1377</v>
      </c>
      <c r="B326" s="23" t="n">
        <v>46160</v>
      </c>
      <c r="C326" s="22" t="s">
        <v>964</v>
      </c>
      <c r="D326" s="22" t="s">
        <v>1630</v>
      </c>
      <c r="E326" s="21" t="n">
        <v>1009</v>
      </c>
      <c r="F326" s="22" t="s">
        <v>1652</v>
      </c>
      <c r="G326" s="27" t="n">
        <v>39</v>
      </c>
      <c r="H326" s="17" t="n">
        <v>72.59</v>
      </c>
      <c r="I326" s="17" t="n">
        <f aca="false">ROUND(G326*H326,2)</f>
        <v>2831.01</v>
      </c>
      <c r="J326" s="22" t="s">
        <v>725</v>
      </c>
    </row>
    <row r="327" customFormat="false" ht="15" hidden="false" customHeight="false" outlineLevel="0" collapsed="false">
      <c r="A327" s="22" t="s">
        <v>1377</v>
      </c>
      <c r="B327" s="23" t="n">
        <v>46160</v>
      </c>
      <c r="C327" s="22" t="s">
        <v>964</v>
      </c>
      <c r="D327" s="22" t="s">
        <v>1630</v>
      </c>
      <c r="E327" s="21" t="n">
        <v>1009</v>
      </c>
      <c r="F327" s="22" t="s">
        <v>1631</v>
      </c>
      <c r="G327" s="27" t="n">
        <v>9</v>
      </c>
      <c r="H327" s="17" t="n">
        <v>246.52</v>
      </c>
      <c r="I327" s="17" t="n">
        <f aca="false">ROUND(G327*H327,2)</f>
        <v>2218.68</v>
      </c>
      <c r="J327" s="22" t="s">
        <v>725</v>
      </c>
    </row>
    <row r="328" customFormat="false" ht="15" hidden="false" customHeight="false" outlineLevel="0" collapsed="false">
      <c r="A328" s="22" t="s">
        <v>1138</v>
      </c>
      <c r="B328" s="23" t="n">
        <v>46082</v>
      </c>
      <c r="C328" s="22" t="s">
        <v>989</v>
      </c>
      <c r="D328" s="22" t="s">
        <v>1640</v>
      </c>
      <c r="E328" s="21" t="n">
        <v>1009</v>
      </c>
      <c r="F328" s="22" t="s">
        <v>1641</v>
      </c>
      <c r="G328" s="27" t="n">
        <v>1</v>
      </c>
      <c r="H328" s="17" t="n">
        <v>9806.2</v>
      </c>
      <c r="I328" s="17" t="n">
        <f aca="false">ROUND(G328*H328,2)</f>
        <v>9806.2</v>
      </c>
      <c r="J328" s="22" t="s">
        <v>725</v>
      </c>
    </row>
    <row r="329" customFormat="false" ht="15" hidden="false" customHeight="false" outlineLevel="0" collapsed="false">
      <c r="A329" s="22" t="s">
        <v>1138</v>
      </c>
      <c r="B329" s="23" t="n">
        <v>46082</v>
      </c>
      <c r="C329" s="22" t="s">
        <v>989</v>
      </c>
      <c r="D329" s="22" t="s">
        <v>1640</v>
      </c>
      <c r="E329" s="21" t="n">
        <v>1009</v>
      </c>
      <c r="F329" s="22" t="s">
        <v>1658</v>
      </c>
      <c r="G329" s="27" t="n">
        <v>1</v>
      </c>
      <c r="H329" s="17" t="n">
        <v>6412.01</v>
      </c>
      <c r="I329" s="17" t="n">
        <f aca="false">ROUND(G329*H329,2)</f>
        <v>6412.01</v>
      </c>
      <c r="J329" s="22" t="s">
        <v>725</v>
      </c>
    </row>
    <row r="330" customFormat="false" ht="15" hidden="false" customHeight="false" outlineLevel="0" collapsed="false">
      <c r="A330" s="22" t="s">
        <v>1138</v>
      </c>
      <c r="B330" s="23" t="n">
        <v>46082</v>
      </c>
      <c r="C330" s="22" t="s">
        <v>989</v>
      </c>
      <c r="D330" s="22" t="s">
        <v>1640</v>
      </c>
      <c r="E330" s="21" t="n">
        <v>1009</v>
      </c>
      <c r="F330" s="22" t="s">
        <v>1658</v>
      </c>
      <c r="G330" s="27" t="n">
        <v>1</v>
      </c>
      <c r="H330" s="17" t="n">
        <v>6051.57</v>
      </c>
      <c r="I330" s="17" t="n">
        <f aca="false">ROUND(G330*H330,2)</f>
        <v>6051.57</v>
      </c>
      <c r="J330" s="22" t="s">
        <v>725</v>
      </c>
    </row>
    <row r="331" customFormat="false" ht="15" hidden="false" customHeight="false" outlineLevel="0" collapsed="false">
      <c r="A331" s="22" t="s">
        <v>1387</v>
      </c>
      <c r="B331" s="23" t="n">
        <v>46165</v>
      </c>
      <c r="C331" s="22" t="s">
        <v>937</v>
      </c>
      <c r="D331" s="22" t="s">
        <v>1618</v>
      </c>
      <c r="E331" s="21" t="n">
        <v>1009</v>
      </c>
      <c r="F331" s="22" t="s">
        <v>1629</v>
      </c>
      <c r="G331" s="27" t="n">
        <v>10</v>
      </c>
      <c r="H331" s="17" t="n">
        <v>66.11</v>
      </c>
      <c r="I331" s="17" t="n">
        <f aca="false">ROUND(G331*H331,2)</f>
        <v>661.1</v>
      </c>
      <c r="J331" s="22" t="s">
        <v>728</v>
      </c>
    </row>
    <row r="332" customFormat="false" ht="15" hidden="false" customHeight="false" outlineLevel="0" collapsed="false">
      <c r="A332" s="22" t="s">
        <v>1037</v>
      </c>
      <c r="B332" s="23" t="n">
        <v>46036</v>
      </c>
      <c r="C332" s="22" t="s">
        <v>944</v>
      </c>
      <c r="D332" s="22" t="s">
        <v>1654</v>
      </c>
      <c r="E332" s="21" t="n">
        <v>1010</v>
      </c>
      <c r="F332" s="22" t="s">
        <v>1655</v>
      </c>
      <c r="G332" s="27" t="n">
        <v>1</v>
      </c>
      <c r="H332" s="17" t="n">
        <v>919.94</v>
      </c>
      <c r="I332" s="17" t="n">
        <f aca="false">ROUND(G332*H332,2)</f>
        <v>919.94</v>
      </c>
      <c r="J332" s="22" t="s">
        <v>725</v>
      </c>
    </row>
    <row r="333" customFormat="false" ht="15" hidden="false" customHeight="false" outlineLevel="0" collapsed="false">
      <c r="A333" s="22" t="s">
        <v>1037</v>
      </c>
      <c r="B333" s="23" t="n">
        <v>46036</v>
      </c>
      <c r="C333" s="22" t="s">
        <v>944</v>
      </c>
      <c r="D333" s="22" t="s">
        <v>1654</v>
      </c>
      <c r="E333" s="21" t="n">
        <v>1010</v>
      </c>
      <c r="F333" s="22" t="s">
        <v>1655</v>
      </c>
      <c r="G333" s="27" t="n">
        <v>3</v>
      </c>
      <c r="H333" s="17" t="n">
        <v>943.51</v>
      </c>
      <c r="I333" s="17" t="n">
        <f aca="false">ROUND(G333*H333,2)</f>
        <v>2830.53</v>
      </c>
      <c r="J333" s="22" t="s">
        <v>725</v>
      </c>
    </row>
    <row r="334" customFormat="false" ht="15" hidden="false" customHeight="false" outlineLevel="0" collapsed="false">
      <c r="A334" s="22" t="s">
        <v>1037</v>
      </c>
      <c r="B334" s="23" t="n">
        <v>46036</v>
      </c>
      <c r="C334" s="22" t="s">
        <v>944</v>
      </c>
      <c r="D334" s="22" t="s">
        <v>1654</v>
      </c>
      <c r="E334" s="21" t="n">
        <v>1010</v>
      </c>
      <c r="F334" s="22" t="s">
        <v>1656</v>
      </c>
      <c r="G334" s="27" t="n">
        <v>1</v>
      </c>
      <c r="H334" s="17" t="n">
        <v>1449.53</v>
      </c>
      <c r="I334" s="17" t="n">
        <f aca="false">ROUND(G334*H334,2)</f>
        <v>1449.53</v>
      </c>
      <c r="J334" s="22" t="s">
        <v>725</v>
      </c>
    </row>
    <row r="335" customFormat="false" ht="15" hidden="false" customHeight="false" outlineLevel="0" collapsed="false">
      <c r="A335" s="22" t="s">
        <v>1037</v>
      </c>
      <c r="B335" s="23" t="n">
        <v>46036</v>
      </c>
      <c r="C335" s="22" t="s">
        <v>944</v>
      </c>
      <c r="D335" s="22" t="s">
        <v>1654</v>
      </c>
      <c r="E335" s="21" t="n">
        <v>1010</v>
      </c>
      <c r="F335" s="22" t="s">
        <v>1655</v>
      </c>
      <c r="G335" s="27" t="n">
        <v>1</v>
      </c>
      <c r="H335" s="17" t="n">
        <v>957.96</v>
      </c>
      <c r="I335" s="17" t="n">
        <f aca="false">ROUND(G335*H335,2)</f>
        <v>957.96</v>
      </c>
      <c r="J335" s="22" t="s">
        <v>725</v>
      </c>
    </row>
    <row r="336" customFormat="false" ht="15" hidden="false" customHeight="false" outlineLevel="0" collapsed="false">
      <c r="A336" s="22" t="s">
        <v>1037</v>
      </c>
      <c r="B336" s="23" t="n">
        <v>46036</v>
      </c>
      <c r="C336" s="22" t="s">
        <v>944</v>
      </c>
      <c r="D336" s="22" t="s">
        <v>1654</v>
      </c>
      <c r="E336" s="21" t="n">
        <v>1010</v>
      </c>
      <c r="F336" s="22" t="s">
        <v>1655</v>
      </c>
      <c r="G336" s="27" t="n">
        <v>2</v>
      </c>
      <c r="H336" s="17" t="n">
        <v>887.03</v>
      </c>
      <c r="I336" s="17" t="n">
        <f aca="false">ROUND(G336*H336,2)</f>
        <v>1774.06</v>
      </c>
      <c r="J336" s="22" t="s">
        <v>725</v>
      </c>
    </row>
    <row r="337" customFormat="false" ht="15" hidden="false" customHeight="false" outlineLevel="0" collapsed="false">
      <c r="A337" s="22" t="s">
        <v>1006</v>
      </c>
      <c r="B337" s="23" t="n">
        <v>46015</v>
      </c>
      <c r="C337" s="22" t="s">
        <v>989</v>
      </c>
      <c r="D337" s="22" t="s">
        <v>1640</v>
      </c>
      <c r="E337" s="21" t="n">
        <v>1010</v>
      </c>
      <c r="F337" s="22" t="s">
        <v>1658</v>
      </c>
      <c r="G337" s="27" t="n">
        <v>1</v>
      </c>
      <c r="H337" s="17" t="n">
        <v>5999.33</v>
      </c>
      <c r="I337" s="17" t="n">
        <f aca="false">ROUND(G337*H337,2)</f>
        <v>5999.33</v>
      </c>
      <c r="J337" s="22" t="s">
        <v>725</v>
      </c>
    </row>
    <row r="338" customFormat="false" ht="15" hidden="false" customHeight="false" outlineLevel="0" collapsed="false">
      <c r="A338" s="22" t="s">
        <v>1006</v>
      </c>
      <c r="B338" s="23" t="n">
        <v>46015</v>
      </c>
      <c r="C338" s="22" t="s">
        <v>989</v>
      </c>
      <c r="D338" s="22" t="s">
        <v>1640</v>
      </c>
      <c r="E338" s="21" t="n">
        <v>1010</v>
      </c>
      <c r="F338" s="22" t="s">
        <v>1641</v>
      </c>
      <c r="G338" s="27" t="n">
        <v>1</v>
      </c>
      <c r="H338" s="17" t="n">
        <v>9813.86</v>
      </c>
      <c r="I338" s="17" t="n">
        <f aca="false">ROUND(G338*H338,2)</f>
        <v>9813.86</v>
      </c>
      <c r="J338" s="22" t="s">
        <v>725</v>
      </c>
    </row>
    <row r="339" customFormat="false" ht="15" hidden="false" customHeight="false" outlineLevel="0" collapsed="false">
      <c r="A339" s="22" t="s">
        <v>1006</v>
      </c>
      <c r="B339" s="23" t="n">
        <v>46015</v>
      </c>
      <c r="C339" s="22" t="s">
        <v>989</v>
      </c>
      <c r="D339" s="22" t="s">
        <v>1640</v>
      </c>
      <c r="E339" s="21" t="n">
        <v>1010</v>
      </c>
      <c r="F339" s="22" t="s">
        <v>1643</v>
      </c>
      <c r="G339" s="27" t="n">
        <v>1</v>
      </c>
      <c r="H339" s="17" t="n">
        <v>7436.65</v>
      </c>
      <c r="I339" s="17" t="n">
        <f aca="false">ROUND(G339*H339,2)</f>
        <v>7436.65</v>
      </c>
      <c r="J339" s="22" t="s">
        <v>725</v>
      </c>
    </row>
    <row r="340" customFormat="false" ht="15" hidden="false" customHeight="false" outlineLevel="0" collapsed="false">
      <c r="A340" s="22" t="s">
        <v>1006</v>
      </c>
      <c r="B340" s="23" t="n">
        <v>46015</v>
      </c>
      <c r="C340" s="22" t="s">
        <v>989</v>
      </c>
      <c r="D340" s="22" t="s">
        <v>1640</v>
      </c>
      <c r="E340" s="21" t="n">
        <v>1010</v>
      </c>
      <c r="F340" s="22" t="s">
        <v>1643</v>
      </c>
      <c r="G340" s="27" t="n">
        <v>1</v>
      </c>
      <c r="H340" s="17" t="n">
        <v>7726.46</v>
      </c>
      <c r="I340" s="17" t="n">
        <f aca="false">ROUND(G340*H340,2)</f>
        <v>7726.46</v>
      </c>
      <c r="J340" s="22" t="s">
        <v>725</v>
      </c>
    </row>
    <row r="341" customFormat="false" ht="15" hidden="false" customHeight="false" outlineLevel="0" collapsed="false">
      <c r="A341" s="22" t="s">
        <v>1006</v>
      </c>
      <c r="B341" s="23" t="n">
        <v>46015</v>
      </c>
      <c r="C341" s="22" t="s">
        <v>989</v>
      </c>
      <c r="D341" s="22" t="s">
        <v>1640</v>
      </c>
      <c r="E341" s="21" t="n">
        <v>1010</v>
      </c>
      <c r="F341" s="22" t="s">
        <v>1642</v>
      </c>
      <c r="G341" s="27" t="n">
        <v>1</v>
      </c>
      <c r="H341" s="17" t="n">
        <v>3764.61</v>
      </c>
      <c r="I341" s="17" t="n">
        <f aca="false">ROUND(G341*H341,2)</f>
        <v>3764.61</v>
      </c>
      <c r="J341" s="22" t="s">
        <v>725</v>
      </c>
    </row>
    <row r="342" customFormat="false" ht="15" hidden="false" customHeight="false" outlineLevel="0" collapsed="false">
      <c r="A342" s="22" t="s">
        <v>983</v>
      </c>
      <c r="B342" s="23" t="n">
        <v>46006</v>
      </c>
      <c r="C342" s="22" t="s">
        <v>959</v>
      </c>
      <c r="D342" s="22" t="s">
        <v>1633</v>
      </c>
      <c r="E342" s="21" t="n">
        <v>1010</v>
      </c>
      <c r="F342" s="22" t="s">
        <v>1636</v>
      </c>
      <c r="G342" s="27" t="n">
        <v>12</v>
      </c>
      <c r="H342" s="17" t="n">
        <v>121.99</v>
      </c>
      <c r="I342" s="17" t="n">
        <f aca="false">ROUND(G342*H342,2)</f>
        <v>1463.88</v>
      </c>
      <c r="J342" s="22" t="s">
        <v>728</v>
      </c>
    </row>
    <row r="343" customFormat="false" ht="15" hidden="false" customHeight="false" outlineLevel="0" collapsed="false">
      <c r="A343" s="22" t="s">
        <v>983</v>
      </c>
      <c r="B343" s="23" t="n">
        <v>46006</v>
      </c>
      <c r="C343" s="22" t="s">
        <v>959</v>
      </c>
      <c r="D343" s="22" t="s">
        <v>1633</v>
      </c>
      <c r="E343" s="21" t="n">
        <v>1010</v>
      </c>
      <c r="F343" s="22" t="s">
        <v>1636</v>
      </c>
      <c r="G343" s="27" t="n">
        <v>18</v>
      </c>
      <c r="H343" s="17" t="n">
        <v>121.45</v>
      </c>
      <c r="I343" s="17" t="n">
        <f aca="false">ROUND(G343*H343,2)</f>
        <v>2186.1</v>
      </c>
      <c r="J343" s="22" t="s">
        <v>728</v>
      </c>
    </row>
    <row r="344" customFormat="false" ht="15" hidden="false" customHeight="false" outlineLevel="0" collapsed="false">
      <c r="A344" s="22" t="s">
        <v>983</v>
      </c>
      <c r="B344" s="23" t="n">
        <v>46006</v>
      </c>
      <c r="C344" s="22" t="s">
        <v>959</v>
      </c>
      <c r="D344" s="22" t="s">
        <v>1633</v>
      </c>
      <c r="E344" s="21" t="n">
        <v>1010</v>
      </c>
      <c r="F344" s="22" t="s">
        <v>1636</v>
      </c>
      <c r="G344" s="27" t="n">
        <v>13</v>
      </c>
      <c r="H344" s="17" t="n">
        <v>122.1</v>
      </c>
      <c r="I344" s="17" t="n">
        <f aca="false">ROUND(G344*H344,2)</f>
        <v>1587.3</v>
      </c>
      <c r="J344" s="22" t="s">
        <v>728</v>
      </c>
    </row>
    <row r="345" customFormat="false" ht="15" hidden="false" customHeight="false" outlineLevel="0" collapsed="false">
      <c r="A345" s="22" t="s">
        <v>983</v>
      </c>
      <c r="B345" s="23" t="n">
        <v>46006</v>
      </c>
      <c r="C345" s="22" t="s">
        <v>959</v>
      </c>
      <c r="D345" s="22" t="s">
        <v>1633</v>
      </c>
      <c r="E345" s="21" t="n">
        <v>1010</v>
      </c>
      <c r="F345" s="22" t="s">
        <v>1636</v>
      </c>
      <c r="G345" s="27" t="n">
        <v>9</v>
      </c>
      <c r="H345" s="17" t="n">
        <v>128.77</v>
      </c>
      <c r="I345" s="17" t="n">
        <f aca="false">ROUND(G345*H345,2)</f>
        <v>1158.93</v>
      </c>
      <c r="J345" s="22" t="s">
        <v>728</v>
      </c>
    </row>
    <row r="346" customFormat="false" ht="15" hidden="false" customHeight="false" outlineLevel="0" collapsed="false">
      <c r="A346" s="22" t="s">
        <v>993</v>
      </c>
      <c r="B346" s="23" t="n">
        <v>46009</v>
      </c>
      <c r="C346" s="22" t="s">
        <v>964</v>
      </c>
      <c r="D346" s="22" t="s">
        <v>1630</v>
      </c>
      <c r="E346" s="21" t="n">
        <v>1011</v>
      </c>
      <c r="F346" s="22" t="s">
        <v>1631</v>
      </c>
      <c r="G346" s="27" t="n">
        <v>7</v>
      </c>
      <c r="H346" s="17" t="n">
        <v>245.95</v>
      </c>
      <c r="I346" s="17" t="n">
        <f aca="false">ROUND(G346*H346,2)</f>
        <v>1721.65</v>
      </c>
      <c r="J346" s="22" t="s">
        <v>728</v>
      </c>
    </row>
    <row r="347" customFormat="false" ht="15" hidden="false" customHeight="false" outlineLevel="0" collapsed="false">
      <c r="A347" s="22" t="s">
        <v>993</v>
      </c>
      <c r="B347" s="23" t="n">
        <v>46009</v>
      </c>
      <c r="C347" s="22" t="s">
        <v>964</v>
      </c>
      <c r="D347" s="22" t="s">
        <v>1630</v>
      </c>
      <c r="E347" s="21" t="n">
        <v>1011</v>
      </c>
      <c r="F347" s="22" t="s">
        <v>1631</v>
      </c>
      <c r="G347" s="27" t="n">
        <v>4</v>
      </c>
      <c r="H347" s="17" t="n">
        <v>225.9</v>
      </c>
      <c r="I347" s="17" t="n">
        <f aca="false">ROUND(G347*H347,2)</f>
        <v>903.6</v>
      </c>
      <c r="J347" s="22" t="s">
        <v>728</v>
      </c>
    </row>
    <row r="348" customFormat="false" ht="15" hidden="false" customHeight="false" outlineLevel="0" collapsed="false">
      <c r="A348" s="22" t="s">
        <v>993</v>
      </c>
      <c r="B348" s="23" t="n">
        <v>46009</v>
      </c>
      <c r="C348" s="22" t="s">
        <v>964</v>
      </c>
      <c r="D348" s="22" t="s">
        <v>1630</v>
      </c>
      <c r="E348" s="21" t="n">
        <v>1011</v>
      </c>
      <c r="F348" s="22" t="s">
        <v>1652</v>
      </c>
      <c r="G348" s="27" t="n">
        <v>25</v>
      </c>
      <c r="H348" s="17" t="n">
        <v>73.81</v>
      </c>
      <c r="I348" s="17" t="n">
        <f aca="false">ROUND(G348*H348,2)</f>
        <v>1845.25</v>
      </c>
      <c r="J348" s="22" t="s">
        <v>728</v>
      </c>
    </row>
    <row r="349" customFormat="false" ht="15" hidden="false" customHeight="false" outlineLevel="0" collapsed="false">
      <c r="A349" s="22" t="s">
        <v>1054</v>
      </c>
      <c r="B349" s="23" t="n">
        <v>46046</v>
      </c>
      <c r="C349" s="22" t="s">
        <v>1002</v>
      </c>
      <c r="D349" s="22" t="s">
        <v>1637</v>
      </c>
      <c r="E349" s="21" t="n">
        <v>1011</v>
      </c>
      <c r="F349" s="22" t="s">
        <v>1639</v>
      </c>
      <c r="G349" s="27" t="n">
        <v>1</v>
      </c>
      <c r="H349" s="17" t="n">
        <v>2172.89</v>
      </c>
      <c r="I349" s="17" t="n">
        <f aca="false">ROUND(G349*H349,2)</f>
        <v>2172.89</v>
      </c>
      <c r="J349" s="22" t="s">
        <v>725</v>
      </c>
    </row>
    <row r="350" customFormat="false" ht="15" hidden="false" customHeight="false" outlineLevel="0" collapsed="false">
      <c r="A350" s="22" t="s">
        <v>1054</v>
      </c>
      <c r="B350" s="23" t="n">
        <v>46046</v>
      </c>
      <c r="C350" s="22" t="s">
        <v>1002</v>
      </c>
      <c r="D350" s="22" t="s">
        <v>1637</v>
      </c>
      <c r="E350" s="21" t="n">
        <v>1011</v>
      </c>
      <c r="F350" s="22" t="s">
        <v>1639</v>
      </c>
      <c r="G350" s="27" t="n">
        <v>1</v>
      </c>
      <c r="H350" s="17" t="n">
        <v>2221.98</v>
      </c>
      <c r="I350" s="17" t="n">
        <f aca="false">ROUND(G350*H350,2)</f>
        <v>2221.98</v>
      </c>
      <c r="J350" s="22" t="s">
        <v>725</v>
      </c>
    </row>
    <row r="351" customFormat="false" ht="15" hidden="false" customHeight="false" outlineLevel="0" collapsed="false">
      <c r="A351" s="22" t="s">
        <v>1054</v>
      </c>
      <c r="B351" s="23" t="n">
        <v>46046</v>
      </c>
      <c r="C351" s="22" t="s">
        <v>1002</v>
      </c>
      <c r="D351" s="22" t="s">
        <v>1637</v>
      </c>
      <c r="E351" s="21" t="n">
        <v>1011</v>
      </c>
      <c r="F351" s="22" t="s">
        <v>1639</v>
      </c>
      <c r="G351" s="27" t="n">
        <v>1</v>
      </c>
      <c r="H351" s="17" t="n">
        <v>2138.03</v>
      </c>
      <c r="I351" s="17" t="n">
        <f aca="false">ROUND(G351*H351,2)</f>
        <v>2138.03</v>
      </c>
      <c r="J351" s="22" t="s">
        <v>725</v>
      </c>
    </row>
    <row r="352" customFormat="false" ht="15" hidden="false" customHeight="false" outlineLevel="0" collapsed="false">
      <c r="A352" s="22" t="s">
        <v>1045</v>
      </c>
      <c r="B352" s="23" t="n">
        <v>46041</v>
      </c>
      <c r="C352" s="22" t="s">
        <v>1002</v>
      </c>
      <c r="D352" s="22" t="s">
        <v>1637</v>
      </c>
      <c r="E352" s="21" t="n">
        <v>1011</v>
      </c>
      <c r="F352" s="22" t="s">
        <v>1639</v>
      </c>
      <c r="G352" s="27" t="n">
        <v>1</v>
      </c>
      <c r="H352" s="17" t="n">
        <v>2171.3</v>
      </c>
      <c r="I352" s="17" t="n">
        <f aca="false">ROUND(G352*H352,2)</f>
        <v>2171.3</v>
      </c>
      <c r="J352" s="22" t="s">
        <v>728</v>
      </c>
    </row>
    <row r="353" customFormat="false" ht="15" hidden="false" customHeight="false" outlineLevel="0" collapsed="false">
      <c r="A353" s="22" t="s">
        <v>1045</v>
      </c>
      <c r="B353" s="23" t="n">
        <v>46041</v>
      </c>
      <c r="C353" s="22" t="s">
        <v>1002</v>
      </c>
      <c r="D353" s="22" t="s">
        <v>1637</v>
      </c>
      <c r="E353" s="21" t="n">
        <v>1011</v>
      </c>
      <c r="F353" s="22" t="s">
        <v>1647</v>
      </c>
      <c r="G353" s="27" t="n">
        <v>26</v>
      </c>
      <c r="H353" s="17" t="n">
        <v>40.63</v>
      </c>
      <c r="I353" s="17" t="n">
        <f aca="false">ROUND(G353*H353,2)</f>
        <v>1056.38</v>
      </c>
      <c r="J353" s="22" t="s">
        <v>728</v>
      </c>
    </row>
    <row r="354" customFormat="false" ht="15" hidden="false" customHeight="false" outlineLevel="0" collapsed="false">
      <c r="A354" s="22" t="s">
        <v>1045</v>
      </c>
      <c r="B354" s="23" t="n">
        <v>46041</v>
      </c>
      <c r="C354" s="22" t="s">
        <v>1002</v>
      </c>
      <c r="D354" s="22" t="s">
        <v>1637</v>
      </c>
      <c r="E354" s="21" t="n">
        <v>1011</v>
      </c>
      <c r="F354" s="22" t="s">
        <v>1647</v>
      </c>
      <c r="G354" s="27" t="n">
        <v>45</v>
      </c>
      <c r="H354" s="17" t="n">
        <v>40.95</v>
      </c>
      <c r="I354" s="17" t="n">
        <f aca="false">ROUND(G354*H354,2)</f>
        <v>1842.75</v>
      </c>
      <c r="J354" s="22" t="s">
        <v>728</v>
      </c>
    </row>
    <row r="355" customFormat="false" ht="15" hidden="false" customHeight="false" outlineLevel="0" collapsed="false">
      <c r="A355" s="22" t="s">
        <v>965</v>
      </c>
      <c r="B355" s="23" t="n">
        <v>45989</v>
      </c>
      <c r="C355" s="22" t="s">
        <v>939</v>
      </c>
      <c r="D355" s="22" t="s">
        <v>1621</v>
      </c>
      <c r="E355" s="21" t="n">
        <v>1011</v>
      </c>
      <c r="F355" s="22" t="s">
        <v>1623</v>
      </c>
      <c r="G355" s="27" t="n">
        <v>11</v>
      </c>
      <c r="H355" s="17" t="n">
        <v>141.19</v>
      </c>
      <c r="I355" s="17" t="n">
        <f aca="false">ROUND(G355*H355,2)</f>
        <v>1553.09</v>
      </c>
      <c r="J355" s="22" t="s">
        <v>728</v>
      </c>
    </row>
    <row r="356" customFormat="false" ht="15" hidden="false" customHeight="false" outlineLevel="0" collapsed="false">
      <c r="A356" s="22" t="s">
        <v>965</v>
      </c>
      <c r="B356" s="23" t="n">
        <v>45989</v>
      </c>
      <c r="C356" s="22" t="s">
        <v>939</v>
      </c>
      <c r="D356" s="22" t="s">
        <v>1621</v>
      </c>
      <c r="E356" s="21" t="n">
        <v>1011</v>
      </c>
      <c r="F356" s="22" t="s">
        <v>1624</v>
      </c>
      <c r="G356" s="27" t="n">
        <v>106</v>
      </c>
      <c r="H356" s="17" t="n">
        <v>18.85</v>
      </c>
      <c r="I356" s="17" t="n">
        <f aca="false">ROUND(G356*H356,2)</f>
        <v>1998.1</v>
      </c>
      <c r="J356" s="22" t="s">
        <v>728</v>
      </c>
    </row>
    <row r="357" customFormat="false" ht="15" hidden="false" customHeight="false" outlineLevel="0" collapsed="false">
      <c r="A357" s="22" t="s">
        <v>965</v>
      </c>
      <c r="B357" s="23" t="n">
        <v>45989</v>
      </c>
      <c r="C357" s="22" t="s">
        <v>939</v>
      </c>
      <c r="D357" s="22" t="s">
        <v>1621</v>
      </c>
      <c r="E357" s="21" t="n">
        <v>1011</v>
      </c>
      <c r="F357" s="22" t="s">
        <v>1624</v>
      </c>
      <c r="G357" s="27" t="n">
        <v>101</v>
      </c>
      <c r="H357" s="17" t="n">
        <v>20.45</v>
      </c>
      <c r="I357" s="17" t="n">
        <f aca="false">ROUND(G357*H357,2)</f>
        <v>2065.45</v>
      </c>
      <c r="J357" s="22" t="s">
        <v>728</v>
      </c>
    </row>
    <row r="358" customFormat="false" ht="15" hidden="false" customHeight="false" outlineLevel="0" collapsed="false">
      <c r="A358" s="22" t="s">
        <v>1010</v>
      </c>
      <c r="B358" s="23" t="n">
        <v>46018</v>
      </c>
      <c r="C358" s="22" t="s">
        <v>939</v>
      </c>
      <c r="D358" s="22" t="s">
        <v>1621</v>
      </c>
      <c r="E358" s="21" t="n">
        <v>1011</v>
      </c>
      <c r="F358" s="22" t="s">
        <v>1624</v>
      </c>
      <c r="G358" s="27" t="n">
        <v>121</v>
      </c>
      <c r="H358" s="17" t="n">
        <v>19.39</v>
      </c>
      <c r="I358" s="17" t="n">
        <f aca="false">ROUND(G358*H358,2)</f>
        <v>2346.19</v>
      </c>
      <c r="J358" s="22" t="s">
        <v>725</v>
      </c>
    </row>
    <row r="359" customFormat="false" ht="15" hidden="false" customHeight="false" outlineLevel="0" collapsed="false">
      <c r="A359" s="22" t="s">
        <v>1010</v>
      </c>
      <c r="B359" s="23" t="n">
        <v>46018</v>
      </c>
      <c r="C359" s="22" t="s">
        <v>939</v>
      </c>
      <c r="D359" s="22" t="s">
        <v>1621</v>
      </c>
      <c r="E359" s="21" t="n">
        <v>1011</v>
      </c>
      <c r="F359" s="22" t="s">
        <v>1622</v>
      </c>
      <c r="G359" s="27" t="n">
        <v>17</v>
      </c>
      <c r="H359" s="17" t="n">
        <v>96.17</v>
      </c>
      <c r="I359" s="17" t="n">
        <f aca="false">ROUND(G359*H359,2)</f>
        <v>1634.89</v>
      </c>
      <c r="J359" s="22" t="s">
        <v>725</v>
      </c>
    </row>
    <row r="360" customFormat="false" ht="15" hidden="false" customHeight="false" outlineLevel="0" collapsed="false">
      <c r="A360" s="22" t="s">
        <v>1110</v>
      </c>
      <c r="B360" s="23" t="n">
        <v>46072</v>
      </c>
      <c r="C360" s="22" t="s">
        <v>939</v>
      </c>
      <c r="D360" s="22" t="s">
        <v>1621</v>
      </c>
      <c r="E360" s="21" t="n">
        <v>1011</v>
      </c>
      <c r="F360" s="22" t="s">
        <v>1623</v>
      </c>
      <c r="G360" s="27" t="n">
        <v>9</v>
      </c>
      <c r="H360" s="17" t="n">
        <v>137.76</v>
      </c>
      <c r="I360" s="17" t="n">
        <f aca="false">ROUND(G360*H360,2)</f>
        <v>1239.84</v>
      </c>
      <c r="J360" s="22" t="s">
        <v>725</v>
      </c>
    </row>
    <row r="361" customFormat="false" ht="15" hidden="false" customHeight="false" outlineLevel="0" collapsed="false">
      <c r="A361" s="22" t="s">
        <v>1110</v>
      </c>
      <c r="B361" s="23" t="n">
        <v>46072</v>
      </c>
      <c r="C361" s="22" t="s">
        <v>939</v>
      </c>
      <c r="D361" s="22" t="s">
        <v>1621</v>
      </c>
      <c r="E361" s="21" t="n">
        <v>1011</v>
      </c>
      <c r="F361" s="22" t="s">
        <v>1622</v>
      </c>
      <c r="G361" s="27" t="n">
        <v>25</v>
      </c>
      <c r="H361" s="17" t="n">
        <v>96.86</v>
      </c>
      <c r="I361" s="17" t="n">
        <f aca="false">ROUND(G361*H361,2)</f>
        <v>2421.5</v>
      </c>
      <c r="J361" s="22" t="s">
        <v>725</v>
      </c>
    </row>
    <row r="362" customFormat="false" ht="15" hidden="false" customHeight="false" outlineLevel="0" collapsed="false">
      <c r="A362" s="22" t="s">
        <v>1089</v>
      </c>
      <c r="B362" s="23" t="n">
        <v>46063</v>
      </c>
      <c r="C362" s="22" t="s">
        <v>931</v>
      </c>
      <c r="D362" s="22" t="s">
        <v>1618</v>
      </c>
      <c r="E362" s="21" t="n">
        <v>1011</v>
      </c>
      <c r="F362" s="22" t="s">
        <v>1629</v>
      </c>
      <c r="G362" s="27" t="n">
        <v>33</v>
      </c>
      <c r="H362" s="17" t="n">
        <v>63.94</v>
      </c>
      <c r="I362" s="17" t="n">
        <f aca="false">ROUND(G362*H362,2)</f>
        <v>2110.02</v>
      </c>
      <c r="J362" s="22" t="s">
        <v>725</v>
      </c>
    </row>
    <row r="363" customFormat="false" ht="15" hidden="false" customHeight="false" outlineLevel="0" collapsed="false">
      <c r="A363" s="22" t="s">
        <v>1089</v>
      </c>
      <c r="B363" s="23" t="n">
        <v>46063</v>
      </c>
      <c r="C363" s="22" t="s">
        <v>931</v>
      </c>
      <c r="D363" s="22" t="s">
        <v>1618</v>
      </c>
      <c r="E363" s="21" t="n">
        <v>1011</v>
      </c>
      <c r="F363" s="22" t="s">
        <v>1653</v>
      </c>
      <c r="G363" s="27" t="n">
        <v>11</v>
      </c>
      <c r="H363" s="17" t="n">
        <v>99.43</v>
      </c>
      <c r="I363" s="17" t="n">
        <f aca="false">ROUND(G363*H363,2)</f>
        <v>1093.73</v>
      </c>
      <c r="J363" s="22" t="s">
        <v>725</v>
      </c>
    </row>
    <row r="364" customFormat="false" ht="15" hidden="false" customHeight="false" outlineLevel="0" collapsed="false">
      <c r="A364" s="22" t="s">
        <v>1089</v>
      </c>
      <c r="B364" s="23" t="n">
        <v>46063</v>
      </c>
      <c r="C364" s="22" t="s">
        <v>931</v>
      </c>
      <c r="D364" s="22" t="s">
        <v>1618</v>
      </c>
      <c r="E364" s="21" t="n">
        <v>1011</v>
      </c>
      <c r="F364" s="22" t="s">
        <v>1629</v>
      </c>
      <c r="G364" s="27" t="n">
        <v>28</v>
      </c>
      <c r="H364" s="17" t="n">
        <v>63.24</v>
      </c>
      <c r="I364" s="17" t="n">
        <f aca="false">ROUND(G364*H364,2)</f>
        <v>1770.72</v>
      </c>
      <c r="J364" s="22" t="s">
        <v>725</v>
      </c>
    </row>
    <row r="365" customFormat="false" ht="15" hidden="false" customHeight="false" outlineLevel="0" collapsed="false">
      <c r="A365" s="22" t="s">
        <v>1085</v>
      </c>
      <c r="B365" s="23" t="n">
        <v>46061</v>
      </c>
      <c r="C365" s="22" t="s">
        <v>999</v>
      </c>
      <c r="D365" s="22" t="s">
        <v>1644</v>
      </c>
      <c r="E365" s="21" t="n">
        <v>1011</v>
      </c>
      <c r="F365" s="22" t="s">
        <v>1645</v>
      </c>
      <c r="G365" s="27" t="n">
        <v>2</v>
      </c>
      <c r="H365" s="17" t="n">
        <v>644.3</v>
      </c>
      <c r="I365" s="17" t="n">
        <f aca="false">ROUND(G365*H365,2)</f>
        <v>1288.6</v>
      </c>
      <c r="J365" s="22" t="s">
        <v>725</v>
      </c>
    </row>
    <row r="366" customFormat="false" ht="15" hidden="false" customHeight="false" outlineLevel="0" collapsed="false">
      <c r="A366" s="22" t="s">
        <v>1085</v>
      </c>
      <c r="B366" s="23" t="n">
        <v>46061</v>
      </c>
      <c r="C366" s="22" t="s">
        <v>999</v>
      </c>
      <c r="D366" s="22" t="s">
        <v>1644</v>
      </c>
      <c r="E366" s="21" t="n">
        <v>1011</v>
      </c>
      <c r="F366" s="22" t="s">
        <v>1645</v>
      </c>
      <c r="G366" s="27" t="n">
        <v>3</v>
      </c>
      <c r="H366" s="17" t="n">
        <v>634.99</v>
      </c>
      <c r="I366" s="17" t="n">
        <f aca="false">ROUND(G366*H366,2)</f>
        <v>1904.97</v>
      </c>
      <c r="J366" s="22" t="s">
        <v>725</v>
      </c>
    </row>
    <row r="367" customFormat="false" ht="15" hidden="false" customHeight="false" outlineLevel="0" collapsed="false">
      <c r="A367" s="22" t="s">
        <v>1015</v>
      </c>
      <c r="B367" s="23" t="n">
        <v>46022</v>
      </c>
      <c r="C367" s="22" t="s">
        <v>939</v>
      </c>
      <c r="D367" s="22" t="s">
        <v>1621</v>
      </c>
      <c r="E367" s="21" t="n">
        <v>1012</v>
      </c>
      <c r="F367" s="22" t="s">
        <v>1623</v>
      </c>
      <c r="G367" s="27" t="n">
        <v>5</v>
      </c>
      <c r="H367" s="17" t="n">
        <v>144.8</v>
      </c>
      <c r="I367" s="17" t="n">
        <f aca="false">ROUND(G367*H367,2)</f>
        <v>724</v>
      </c>
      <c r="J367" s="22" t="s">
        <v>725</v>
      </c>
    </row>
    <row r="368" customFormat="false" ht="15" hidden="false" customHeight="false" outlineLevel="0" collapsed="false">
      <c r="A368" s="22" t="s">
        <v>1015</v>
      </c>
      <c r="B368" s="23" t="n">
        <v>46022</v>
      </c>
      <c r="C368" s="22" t="s">
        <v>939</v>
      </c>
      <c r="D368" s="22" t="s">
        <v>1621</v>
      </c>
      <c r="E368" s="21" t="n">
        <v>1012</v>
      </c>
      <c r="F368" s="22" t="s">
        <v>1624</v>
      </c>
      <c r="G368" s="27" t="n">
        <v>77</v>
      </c>
      <c r="H368" s="17" t="n">
        <v>19.2</v>
      </c>
      <c r="I368" s="17" t="n">
        <f aca="false">ROUND(G368*H368,2)</f>
        <v>1478.4</v>
      </c>
      <c r="J368" s="22" t="s">
        <v>725</v>
      </c>
    </row>
    <row r="369" customFormat="false" ht="15" hidden="false" customHeight="false" outlineLevel="0" collapsed="false">
      <c r="A369" s="22" t="s">
        <v>1060</v>
      </c>
      <c r="B369" s="23" t="n">
        <v>46049</v>
      </c>
      <c r="C369" s="22" t="s">
        <v>944</v>
      </c>
      <c r="D369" s="22" t="s">
        <v>1654</v>
      </c>
      <c r="E369" s="21" t="n">
        <v>1012</v>
      </c>
      <c r="F369" s="22" t="s">
        <v>1655</v>
      </c>
      <c r="G369" s="27" t="n">
        <v>1</v>
      </c>
      <c r="H369" s="17" t="n">
        <v>893.81</v>
      </c>
      <c r="I369" s="17" t="n">
        <f aca="false">ROUND(G369*H369,2)</f>
        <v>893.81</v>
      </c>
      <c r="J369" s="22" t="s">
        <v>725</v>
      </c>
    </row>
    <row r="370" customFormat="false" ht="15" hidden="false" customHeight="false" outlineLevel="0" collapsed="false">
      <c r="A370" s="22" t="s">
        <v>1060</v>
      </c>
      <c r="B370" s="23" t="n">
        <v>46049</v>
      </c>
      <c r="C370" s="22" t="s">
        <v>944</v>
      </c>
      <c r="D370" s="22" t="s">
        <v>1654</v>
      </c>
      <c r="E370" s="21" t="n">
        <v>1012</v>
      </c>
      <c r="F370" s="22" t="s">
        <v>1655</v>
      </c>
      <c r="G370" s="27" t="n">
        <v>1</v>
      </c>
      <c r="H370" s="17" t="n">
        <v>902.25</v>
      </c>
      <c r="I370" s="17" t="n">
        <f aca="false">ROUND(G370*H370,2)</f>
        <v>902.25</v>
      </c>
      <c r="J370" s="22" t="s">
        <v>725</v>
      </c>
    </row>
    <row r="371" customFormat="false" ht="15" hidden="false" customHeight="false" outlineLevel="0" collapsed="false">
      <c r="A371" s="22" t="s">
        <v>1060</v>
      </c>
      <c r="B371" s="23" t="n">
        <v>46049</v>
      </c>
      <c r="C371" s="22" t="s">
        <v>944</v>
      </c>
      <c r="D371" s="22" t="s">
        <v>1654</v>
      </c>
      <c r="E371" s="21" t="n">
        <v>1012</v>
      </c>
      <c r="F371" s="22" t="s">
        <v>1656</v>
      </c>
      <c r="G371" s="27" t="n">
        <v>1</v>
      </c>
      <c r="H371" s="17" t="n">
        <v>1546.38</v>
      </c>
      <c r="I371" s="17" t="n">
        <f aca="false">ROUND(G371*H371,2)</f>
        <v>1546.38</v>
      </c>
      <c r="J371" s="22" t="s">
        <v>725</v>
      </c>
    </row>
    <row r="372" customFormat="false" ht="15" hidden="false" customHeight="false" outlineLevel="0" collapsed="false">
      <c r="A372" s="22" t="s">
        <v>1060</v>
      </c>
      <c r="B372" s="23" t="n">
        <v>46049</v>
      </c>
      <c r="C372" s="22" t="s">
        <v>944</v>
      </c>
      <c r="D372" s="22" t="s">
        <v>1654</v>
      </c>
      <c r="E372" s="21" t="n">
        <v>1012</v>
      </c>
      <c r="F372" s="22" t="s">
        <v>1657</v>
      </c>
      <c r="G372" s="27" t="n">
        <v>2</v>
      </c>
      <c r="H372" s="17" t="n">
        <v>702.89</v>
      </c>
      <c r="I372" s="17" t="n">
        <f aca="false">ROUND(G372*H372,2)</f>
        <v>1405.78</v>
      </c>
      <c r="J372" s="22" t="s">
        <v>725</v>
      </c>
    </row>
    <row r="373" customFormat="false" ht="15" hidden="false" customHeight="false" outlineLevel="0" collapsed="false">
      <c r="A373" s="22" t="s">
        <v>1060</v>
      </c>
      <c r="B373" s="23" t="n">
        <v>46049</v>
      </c>
      <c r="C373" s="22" t="s">
        <v>944</v>
      </c>
      <c r="D373" s="22" t="s">
        <v>1654</v>
      </c>
      <c r="E373" s="21" t="n">
        <v>1012</v>
      </c>
      <c r="F373" s="22" t="s">
        <v>1656</v>
      </c>
      <c r="G373" s="27" t="n">
        <v>1</v>
      </c>
      <c r="H373" s="17" t="n">
        <v>1528.42</v>
      </c>
      <c r="I373" s="17" t="n">
        <f aca="false">ROUND(G373*H373,2)</f>
        <v>1528.42</v>
      </c>
      <c r="J373" s="22" t="s">
        <v>725</v>
      </c>
    </row>
    <row r="374" customFormat="false" ht="15" hidden="false" customHeight="false" outlineLevel="0" collapsed="false">
      <c r="A374" s="22" t="s">
        <v>1074</v>
      </c>
      <c r="B374" s="23" t="n">
        <v>46057</v>
      </c>
      <c r="C374" s="22" t="s">
        <v>935</v>
      </c>
      <c r="D374" s="22" t="s">
        <v>1648</v>
      </c>
      <c r="E374" s="21" t="n">
        <v>1012</v>
      </c>
      <c r="F374" s="22" t="s">
        <v>1650</v>
      </c>
      <c r="G374" s="27" t="n">
        <v>16</v>
      </c>
      <c r="H374" s="17" t="n">
        <v>44.94</v>
      </c>
      <c r="I374" s="17" t="n">
        <f aca="false">ROUND(G374*H374,2)</f>
        <v>719.04</v>
      </c>
      <c r="J374" s="22" t="s">
        <v>725</v>
      </c>
    </row>
    <row r="375" customFormat="false" ht="15" hidden="false" customHeight="false" outlineLevel="0" collapsed="false">
      <c r="A375" s="22" t="s">
        <v>1074</v>
      </c>
      <c r="B375" s="23" t="n">
        <v>46057</v>
      </c>
      <c r="C375" s="22" t="s">
        <v>935</v>
      </c>
      <c r="D375" s="22" t="s">
        <v>1648</v>
      </c>
      <c r="E375" s="21" t="n">
        <v>1012</v>
      </c>
      <c r="F375" s="22" t="s">
        <v>1649</v>
      </c>
      <c r="G375" s="27" t="n">
        <v>3</v>
      </c>
      <c r="H375" s="17" t="n">
        <v>166.71</v>
      </c>
      <c r="I375" s="17" t="n">
        <f aca="false">ROUND(G375*H375,2)</f>
        <v>500.13</v>
      </c>
      <c r="J375" s="22" t="s">
        <v>725</v>
      </c>
    </row>
    <row r="376" customFormat="false" ht="15" hidden="false" customHeight="false" outlineLevel="0" collapsed="false">
      <c r="A376" s="22" t="s">
        <v>1005</v>
      </c>
      <c r="B376" s="23" t="n">
        <v>46014</v>
      </c>
      <c r="C376" s="22" t="s">
        <v>944</v>
      </c>
      <c r="D376" s="22" t="s">
        <v>1654</v>
      </c>
      <c r="E376" s="21" t="n">
        <v>1013</v>
      </c>
      <c r="F376" s="22" t="s">
        <v>1655</v>
      </c>
      <c r="G376" s="27" t="n">
        <v>2</v>
      </c>
      <c r="H376" s="17" t="n">
        <v>913.41</v>
      </c>
      <c r="I376" s="17" t="n">
        <f aca="false">ROUND(G376*H376,2)</f>
        <v>1826.82</v>
      </c>
      <c r="J376" s="22" t="s">
        <v>728</v>
      </c>
    </row>
    <row r="377" customFormat="false" ht="15" hidden="false" customHeight="false" outlineLevel="0" collapsed="false">
      <c r="A377" s="22" t="s">
        <v>1005</v>
      </c>
      <c r="B377" s="23" t="n">
        <v>46014</v>
      </c>
      <c r="C377" s="22" t="s">
        <v>944</v>
      </c>
      <c r="D377" s="22" t="s">
        <v>1654</v>
      </c>
      <c r="E377" s="21" t="n">
        <v>1013</v>
      </c>
      <c r="F377" s="22" t="s">
        <v>1655</v>
      </c>
      <c r="G377" s="27" t="n">
        <v>1</v>
      </c>
      <c r="H377" s="17" t="n">
        <v>918.58</v>
      </c>
      <c r="I377" s="17" t="n">
        <f aca="false">ROUND(G377*H377,2)</f>
        <v>918.58</v>
      </c>
      <c r="J377" s="22" t="s">
        <v>728</v>
      </c>
    </row>
    <row r="378" customFormat="false" ht="15" hidden="false" customHeight="false" outlineLevel="0" collapsed="false">
      <c r="A378" s="22" t="s">
        <v>1005</v>
      </c>
      <c r="B378" s="23" t="n">
        <v>46014</v>
      </c>
      <c r="C378" s="22" t="s">
        <v>944</v>
      </c>
      <c r="D378" s="22" t="s">
        <v>1654</v>
      </c>
      <c r="E378" s="21" t="n">
        <v>1013</v>
      </c>
      <c r="F378" s="22" t="s">
        <v>1656</v>
      </c>
      <c r="G378" s="27" t="n">
        <v>1</v>
      </c>
      <c r="H378" s="17" t="n">
        <v>1514.18</v>
      </c>
      <c r="I378" s="17" t="n">
        <f aca="false">ROUND(G378*H378,2)</f>
        <v>1514.18</v>
      </c>
      <c r="J378" s="22" t="s">
        <v>728</v>
      </c>
    </row>
    <row r="379" customFormat="false" ht="15" hidden="false" customHeight="false" outlineLevel="0" collapsed="false">
      <c r="A379" s="22" t="s">
        <v>1005</v>
      </c>
      <c r="B379" s="23" t="n">
        <v>46014</v>
      </c>
      <c r="C379" s="22" t="s">
        <v>944</v>
      </c>
      <c r="D379" s="22" t="s">
        <v>1654</v>
      </c>
      <c r="E379" s="21" t="n">
        <v>1013</v>
      </c>
      <c r="F379" s="22" t="s">
        <v>1657</v>
      </c>
      <c r="G379" s="27" t="n">
        <v>3</v>
      </c>
      <c r="H379" s="17" t="n">
        <v>704.7</v>
      </c>
      <c r="I379" s="17" t="n">
        <f aca="false">ROUND(G379*H379,2)</f>
        <v>2114.1</v>
      </c>
      <c r="J379" s="22" t="s">
        <v>728</v>
      </c>
    </row>
    <row r="380" customFormat="false" ht="15" hidden="false" customHeight="false" outlineLevel="0" collapsed="false">
      <c r="A380" s="22" t="s">
        <v>972</v>
      </c>
      <c r="B380" s="23" t="n">
        <v>45999</v>
      </c>
      <c r="C380" s="22" t="s">
        <v>935</v>
      </c>
      <c r="D380" s="22" t="s">
        <v>1648</v>
      </c>
      <c r="E380" s="21" t="n">
        <v>1013</v>
      </c>
      <c r="F380" s="22" t="s">
        <v>1651</v>
      </c>
      <c r="G380" s="27" t="n">
        <v>64</v>
      </c>
      <c r="H380" s="17" t="n">
        <v>36.82</v>
      </c>
      <c r="I380" s="17" t="n">
        <f aca="false">ROUND(G380*H380,2)</f>
        <v>2356.48</v>
      </c>
      <c r="J380" s="22" t="s">
        <v>725</v>
      </c>
    </row>
    <row r="381" customFormat="false" ht="15" hidden="false" customHeight="false" outlineLevel="0" collapsed="false">
      <c r="A381" s="22" t="s">
        <v>972</v>
      </c>
      <c r="B381" s="23" t="n">
        <v>45999</v>
      </c>
      <c r="C381" s="22" t="s">
        <v>935</v>
      </c>
      <c r="D381" s="22" t="s">
        <v>1648</v>
      </c>
      <c r="E381" s="21" t="n">
        <v>1013</v>
      </c>
      <c r="F381" s="22" t="s">
        <v>1649</v>
      </c>
      <c r="G381" s="27" t="n">
        <v>17</v>
      </c>
      <c r="H381" s="17" t="n">
        <v>173.16</v>
      </c>
      <c r="I381" s="17" t="n">
        <f aca="false">ROUND(G381*H381,2)</f>
        <v>2943.72</v>
      </c>
      <c r="J381" s="22" t="s">
        <v>725</v>
      </c>
    </row>
    <row r="382" customFormat="false" ht="15" hidden="false" customHeight="false" outlineLevel="0" collapsed="false">
      <c r="A382" s="22" t="s">
        <v>974</v>
      </c>
      <c r="B382" s="23" t="n">
        <v>46000</v>
      </c>
      <c r="C382" s="22" t="s">
        <v>944</v>
      </c>
      <c r="D382" s="22" t="s">
        <v>1654</v>
      </c>
      <c r="E382" s="21" t="n">
        <v>1013</v>
      </c>
      <c r="F382" s="22" t="s">
        <v>1657</v>
      </c>
      <c r="G382" s="27" t="n">
        <v>2</v>
      </c>
      <c r="H382" s="17" t="n">
        <v>674.85</v>
      </c>
      <c r="I382" s="17" t="n">
        <f aca="false">ROUND(G382*H382,2)</f>
        <v>1349.7</v>
      </c>
      <c r="J382" s="22" t="s">
        <v>725</v>
      </c>
    </row>
    <row r="383" customFormat="false" ht="15" hidden="false" customHeight="false" outlineLevel="0" collapsed="false">
      <c r="A383" s="22" t="s">
        <v>974</v>
      </c>
      <c r="B383" s="23" t="n">
        <v>46000</v>
      </c>
      <c r="C383" s="22" t="s">
        <v>944</v>
      </c>
      <c r="D383" s="22" t="s">
        <v>1654</v>
      </c>
      <c r="E383" s="21" t="n">
        <v>1013</v>
      </c>
      <c r="F383" s="22" t="s">
        <v>1656</v>
      </c>
      <c r="G383" s="27" t="n">
        <v>1</v>
      </c>
      <c r="H383" s="17" t="n">
        <v>1511.06</v>
      </c>
      <c r="I383" s="17" t="n">
        <f aca="false">ROUND(G383*H383,2)</f>
        <v>1511.06</v>
      </c>
      <c r="J383" s="22" t="s">
        <v>725</v>
      </c>
    </row>
    <row r="384" customFormat="false" ht="15" hidden="false" customHeight="false" outlineLevel="0" collapsed="false">
      <c r="A384" s="22" t="s">
        <v>978</v>
      </c>
      <c r="B384" s="23" t="n">
        <v>46003</v>
      </c>
      <c r="C384" s="22" t="s">
        <v>929</v>
      </c>
      <c r="D384" s="22" t="s">
        <v>1637</v>
      </c>
      <c r="E384" s="21" t="n">
        <v>1014</v>
      </c>
      <c r="F384" s="22" t="s">
        <v>1647</v>
      </c>
      <c r="G384" s="27" t="n">
        <v>43</v>
      </c>
      <c r="H384" s="17" t="n">
        <v>43.7</v>
      </c>
      <c r="I384" s="17" t="n">
        <f aca="false">ROUND(G384*H384,2)</f>
        <v>1879.1</v>
      </c>
      <c r="J384" s="22" t="s">
        <v>725</v>
      </c>
    </row>
    <row r="385" customFormat="false" ht="15" hidden="false" customHeight="false" outlineLevel="0" collapsed="false">
      <c r="A385" s="22" t="s">
        <v>978</v>
      </c>
      <c r="B385" s="23" t="n">
        <v>46003</v>
      </c>
      <c r="C385" s="22" t="s">
        <v>929</v>
      </c>
      <c r="D385" s="22" t="s">
        <v>1637</v>
      </c>
      <c r="E385" s="21" t="n">
        <v>1014</v>
      </c>
      <c r="F385" s="22" t="s">
        <v>1647</v>
      </c>
      <c r="G385" s="27" t="n">
        <v>20</v>
      </c>
      <c r="H385" s="17" t="n">
        <v>42.98</v>
      </c>
      <c r="I385" s="17" t="n">
        <f aca="false">ROUND(G385*H385,2)</f>
        <v>859.6</v>
      </c>
      <c r="J385" s="22" t="s">
        <v>725</v>
      </c>
    </row>
    <row r="386" customFormat="false" ht="15" hidden="false" customHeight="false" outlineLevel="0" collapsed="false">
      <c r="A386" s="22" t="s">
        <v>978</v>
      </c>
      <c r="B386" s="23" t="n">
        <v>46003</v>
      </c>
      <c r="C386" s="22" t="s">
        <v>929</v>
      </c>
      <c r="D386" s="22" t="s">
        <v>1637</v>
      </c>
      <c r="E386" s="21" t="n">
        <v>1014</v>
      </c>
      <c r="F386" s="22" t="s">
        <v>1647</v>
      </c>
      <c r="G386" s="27" t="n">
        <v>16</v>
      </c>
      <c r="H386" s="17" t="n">
        <v>42.47</v>
      </c>
      <c r="I386" s="17" t="n">
        <f aca="false">ROUND(G386*H386,2)</f>
        <v>679.52</v>
      </c>
      <c r="J386" s="22" t="s">
        <v>725</v>
      </c>
    </row>
    <row r="387" customFormat="false" ht="15" hidden="false" customHeight="false" outlineLevel="0" collapsed="false">
      <c r="A387" s="22" t="s">
        <v>978</v>
      </c>
      <c r="B387" s="23" t="n">
        <v>46003</v>
      </c>
      <c r="C387" s="22" t="s">
        <v>929</v>
      </c>
      <c r="D387" s="22" t="s">
        <v>1637</v>
      </c>
      <c r="E387" s="21" t="n">
        <v>1014</v>
      </c>
      <c r="F387" s="22" t="s">
        <v>1647</v>
      </c>
      <c r="G387" s="27" t="n">
        <v>43</v>
      </c>
      <c r="H387" s="17" t="n">
        <v>42.29</v>
      </c>
      <c r="I387" s="17" t="n">
        <f aca="false">ROUND(G387*H387,2)</f>
        <v>1818.47</v>
      </c>
      <c r="J387" s="22" t="s">
        <v>725</v>
      </c>
    </row>
    <row r="388" customFormat="false" ht="15" hidden="false" customHeight="false" outlineLevel="0" collapsed="false">
      <c r="A388" s="22" t="s">
        <v>978</v>
      </c>
      <c r="B388" s="23" t="n">
        <v>46003</v>
      </c>
      <c r="C388" s="22" t="s">
        <v>929</v>
      </c>
      <c r="D388" s="22" t="s">
        <v>1637</v>
      </c>
      <c r="E388" s="21" t="n">
        <v>1014</v>
      </c>
      <c r="F388" s="22" t="s">
        <v>1647</v>
      </c>
      <c r="G388" s="27" t="n">
        <v>21</v>
      </c>
      <c r="H388" s="17" t="n">
        <v>44.03</v>
      </c>
      <c r="I388" s="17" t="n">
        <f aca="false">ROUND(G388*H388,2)</f>
        <v>924.63</v>
      </c>
      <c r="J388" s="22" t="s">
        <v>725</v>
      </c>
    </row>
    <row r="389" customFormat="false" ht="15" hidden="false" customHeight="false" outlineLevel="0" collapsed="false">
      <c r="A389" s="22" t="s">
        <v>1051</v>
      </c>
      <c r="B389" s="23" t="n">
        <v>46044</v>
      </c>
      <c r="C389" s="22" t="s">
        <v>957</v>
      </c>
      <c r="D389" s="22" t="s">
        <v>1625</v>
      </c>
      <c r="E389" s="21" t="n">
        <v>1014</v>
      </c>
      <c r="F389" s="22" t="s">
        <v>1626</v>
      </c>
      <c r="G389" s="27" t="n">
        <v>16</v>
      </c>
      <c r="H389" s="17" t="n">
        <v>56.31</v>
      </c>
      <c r="I389" s="17" t="n">
        <f aca="false">ROUND(G389*H389,2)</f>
        <v>900.96</v>
      </c>
      <c r="J389" s="22" t="s">
        <v>725</v>
      </c>
    </row>
    <row r="390" customFormat="false" ht="15" hidden="false" customHeight="false" outlineLevel="0" collapsed="false">
      <c r="A390" s="22" t="s">
        <v>1051</v>
      </c>
      <c r="B390" s="23" t="n">
        <v>46044</v>
      </c>
      <c r="C390" s="22" t="s">
        <v>957</v>
      </c>
      <c r="D390" s="22" t="s">
        <v>1625</v>
      </c>
      <c r="E390" s="21" t="n">
        <v>1014</v>
      </c>
      <c r="F390" s="22" t="s">
        <v>1626</v>
      </c>
      <c r="G390" s="27" t="n">
        <v>28</v>
      </c>
      <c r="H390" s="17" t="n">
        <v>58.18</v>
      </c>
      <c r="I390" s="17" t="n">
        <f aca="false">ROUND(G390*H390,2)</f>
        <v>1629.04</v>
      </c>
      <c r="J390" s="22" t="s">
        <v>725</v>
      </c>
    </row>
    <row r="391" customFormat="false" ht="15" hidden="false" customHeight="false" outlineLevel="0" collapsed="false">
      <c r="A391" s="22" t="s">
        <v>1051</v>
      </c>
      <c r="B391" s="23" t="n">
        <v>46044</v>
      </c>
      <c r="C391" s="22" t="s">
        <v>957</v>
      </c>
      <c r="D391" s="22" t="s">
        <v>1625</v>
      </c>
      <c r="E391" s="21" t="n">
        <v>1014</v>
      </c>
      <c r="F391" s="22" t="s">
        <v>1627</v>
      </c>
      <c r="G391" s="27" t="n">
        <v>43</v>
      </c>
      <c r="H391" s="17" t="n">
        <v>47.21</v>
      </c>
      <c r="I391" s="17" t="n">
        <f aca="false">ROUND(G391*H391,2)</f>
        <v>2030.03</v>
      </c>
      <c r="J391" s="22" t="s">
        <v>725</v>
      </c>
    </row>
    <row r="392" customFormat="false" ht="15" hidden="false" customHeight="false" outlineLevel="0" collapsed="false">
      <c r="A392" s="22" t="s">
        <v>1051</v>
      </c>
      <c r="B392" s="23" t="n">
        <v>46044</v>
      </c>
      <c r="C392" s="22" t="s">
        <v>957</v>
      </c>
      <c r="D392" s="22" t="s">
        <v>1625</v>
      </c>
      <c r="E392" s="21" t="n">
        <v>1014</v>
      </c>
      <c r="F392" s="22" t="s">
        <v>1627</v>
      </c>
      <c r="G392" s="27" t="n">
        <v>33</v>
      </c>
      <c r="H392" s="17" t="n">
        <v>47.16</v>
      </c>
      <c r="I392" s="17" t="n">
        <f aca="false">ROUND(G392*H392,2)</f>
        <v>1556.28</v>
      </c>
      <c r="J392" s="22" t="s">
        <v>725</v>
      </c>
    </row>
    <row r="393" customFormat="false" ht="15" hidden="false" customHeight="false" outlineLevel="0" collapsed="false">
      <c r="A393" s="22" t="s">
        <v>1051</v>
      </c>
      <c r="B393" s="23" t="n">
        <v>46044</v>
      </c>
      <c r="C393" s="22" t="s">
        <v>957</v>
      </c>
      <c r="D393" s="22" t="s">
        <v>1625</v>
      </c>
      <c r="E393" s="21" t="n">
        <v>1014</v>
      </c>
      <c r="F393" s="22" t="s">
        <v>1628</v>
      </c>
      <c r="G393" s="27" t="n">
        <v>5</v>
      </c>
      <c r="H393" s="17" t="n">
        <v>421.24</v>
      </c>
      <c r="I393" s="17" t="n">
        <f aca="false">ROUND(G393*H393,2)</f>
        <v>2106.2</v>
      </c>
      <c r="J393" s="22" t="s">
        <v>725</v>
      </c>
    </row>
    <row r="394" customFormat="false" ht="15" hidden="false" customHeight="false" outlineLevel="0" collapsed="false">
      <c r="A394" s="22" t="s">
        <v>980</v>
      </c>
      <c r="B394" s="23" t="n">
        <v>46004</v>
      </c>
      <c r="C394" s="22" t="s">
        <v>939</v>
      </c>
      <c r="D394" s="22" t="s">
        <v>1621</v>
      </c>
      <c r="E394" s="21" t="n">
        <v>1014</v>
      </c>
      <c r="F394" s="22" t="s">
        <v>1624</v>
      </c>
      <c r="G394" s="27" t="n">
        <v>32</v>
      </c>
      <c r="H394" s="17" t="n">
        <v>20.1</v>
      </c>
      <c r="I394" s="17" t="n">
        <f aca="false">ROUND(G394*H394,2)</f>
        <v>643.2</v>
      </c>
      <c r="J394" s="22" t="s">
        <v>725</v>
      </c>
    </row>
    <row r="395" customFormat="false" ht="15" hidden="false" customHeight="false" outlineLevel="0" collapsed="false">
      <c r="A395" s="22" t="s">
        <v>980</v>
      </c>
      <c r="B395" s="23" t="n">
        <v>46004</v>
      </c>
      <c r="C395" s="22" t="s">
        <v>939</v>
      </c>
      <c r="D395" s="22" t="s">
        <v>1621</v>
      </c>
      <c r="E395" s="21" t="n">
        <v>1014</v>
      </c>
      <c r="F395" s="22" t="s">
        <v>1623</v>
      </c>
      <c r="G395" s="27" t="n">
        <v>8</v>
      </c>
      <c r="H395" s="17" t="n">
        <v>147.92</v>
      </c>
      <c r="I395" s="17" t="n">
        <f aca="false">ROUND(G395*H395,2)</f>
        <v>1183.36</v>
      </c>
      <c r="J395" s="22" t="s">
        <v>725</v>
      </c>
    </row>
    <row r="396" customFormat="false" ht="15" hidden="false" customHeight="false" outlineLevel="0" collapsed="false">
      <c r="A396" s="22" t="s">
        <v>1024</v>
      </c>
      <c r="B396" s="23" t="n">
        <v>46027</v>
      </c>
      <c r="C396" s="22" t="s">
        <v>944</v>
      </c>
      <c r="D396" s="22" t="s">
        <v>1654</v>
      </c>
      <c r="E396" s="21" t="n">
        <v>1014</v>
      </c>
      <c r="F396" s="22" t="s">
        <v>1655</v>
      </c>
      <c r="G396" s="27" t="n">
        <v>3</v>
      </c>
      <c r="H396" s="17" t="n">
        <v>954.36</v>
      </c>
      <c r="I396" s="17" t="n">
        <f aca="false">ROUND(G396*H396,2)</f>
        <v>2863.08</v>
      </c>
      <c r="J396" s="22" t="s">
        <v>725</v>
      </c>
    </row>
    <row r="397" customFormat="false" ht="15" hidden="false" customHeight="false" outlineLevel="0" collapsed="false">
      <c r="A397" s="22" t="s">
        <v>1024</v>
      </c>
      <c r="B397" s="23" t="n">
        <v>46027</v>
      </c>
      <c r="C397" s="22" t="s">
        <v>944</v>
      </c>
      <c r="D397" s="22" t="s">
        <v>1654</v>
      </c>
      <c r="E397" s="21" t="n">
        <v>1014</v>
      </c>
      <c r="F397" s="22" t="s">
        <v>1657</v>
      </c>
      <c r="G397" s="27" t="n">
        <v>4</v>
      </c>
      <c r="H397" s="17" t="n">
        <v>665.53</v>
      </c>
      <c r="I397" s="17" t="n">
        <f aca="false">ROUND(G397*H397,2)</f>
        <v>2662.12</v>
      </c>
      <c r="J397" s="22" t="s">
        <v>725</v>
      </c>
    </row>
    <row r="398" customFormat="false" ht="15" hidden="false" customHeight="false" outlineLevel="0" collapsed="false">
      <c r="A398" s="22" t="s">
        <v>984</v>
      </c>
      <c r="B398" s="23" t="n">
        <v>46006</v>
      </c>
      <c r="C398" s="22" t="s">
        <v>929</v>
      </c>
      <c r="D398" s="22" t="s">
        <v>1637</v>
      </c>
      <c r="E398" s="21" t="n">
        <v>1014</v>
      </c>
      <c r="F398" s="22" t="s">
        <v>1647</v>
      </c>
      <c r="G398" s="27" t="n">
        <v>63</v>
      </c>
      <c r="H398" s="17" t="n">
        <v>40.87</v>
      </c>
      <c r="I398" s="17" t="n">
        <f aca="false">ROUND(G398*H398,2)</f>
        <v>2574.81</v>
      </c>
      <c r="J398" s="22" t="s">
        <v>725</v>
      </c>
    </row>
    <row r="399" customFormat="false" ht="15" hidden="false" customHeight="false" outlineLevel="0" collapsed="false">
      <c r="A399" s="22" t="s">
        <v>973</v>
      </c>
      <c r="B399" s="23" t="n">
        <v>45999</v>
      </c>
      <c r="C399" s="22" t="s">
        <v>959</v>
      </c>
      <c r="D399" s="22" t="s">
        <v>1633</v>
      </c>
      <c r="E399" s="21" t="n">
        <v>1015</v>
      </c>
      <c r="F399" s="22" t="s">
        <v>1636</v>
      </c>
      <c r="G399" s="27" t="n">
        <v>8</v>
      </c>
      <c r="H399" s="17" t="n">
        <v>129.35</v>
      </c>
      <c r="I399" s="17" t="n">
        <f aca="false">ROUND(G399*H399,2)</f>
        <v>1034.8</v>
      </c>
      <c r="J399" s="22" t="s">
        <v>725</v>
      </c>
    </row>
    <row r="400" customFormat="false" ht="15" hidden="false" customHeight="false" outlineLevel="0" collapsed="false">
      <c r="A400" s="22" t="s">
        <v>973</v>
      </c>
      <c r="B400" s="23" t="n">
        <v>45999</v>
      </c>
      <c r="C400" s="22" t="s">
        <v>959</v>
      </c>
      <c r="D400" s="22" t="s">
        <v>1633</v>
      </c>
      <c r="E400" s="21" t="n">
        <v>1015</v>
      </c>
      <c r="F400" s="22" t="s">
        <v>1634</v>
      </c>
      <c r="G400" s="27" t="n">
        <v>43</v>
      </c>
      <c r="H400" s="17" t="n">
        <v>60.64</v>
      </c>
      <c r="I400" s="17" t="n">
        <f aca="false">ROUND(G400*H400,2)</f>
        <v>2607.52</v>
      </c>
      <c r="J400" s="22" t="s">
        <v>725</v>
      </c>
    </row>
    <row r="401" customFormat="false" ht="15" hidden="false" customHeight="false" outlineLevel="0" collapsed="false">
      <c r="A401" s="22" t="s">
        <v>973</v>
      </c>
      <c r="B401" s="23" t="n">
        <v>45999</v>
      </c>
      <c r="C401" s="22" t="s">
        <v>959</v>
      </c>
      <c r="D401" s="22" t="s">
        <v>1633</v>
      </c>
      <c r="E401" s="21" t="n">
        <v>1015</v>
      </c>
      <c r="F401" s="22" t="s">
        <v>1634</v>
      </c>
      <c r="G401" s="27" t="n">
        <v>28</v>
      </c>
      <c r="H401" s="17" t="n">
        <v>59.77</v>
      </c>
      <c r="I401" s="17" t="n">
        <f aca="false">ROUND(G401*H401,2)</f>
        <v>1673.56</v>
      </c>
      <c r="J401" s="22" t="s">
        <v>725</v>
      </c>
    </row>
    <row r="402" customFormat="false" ht="15" hidden="false" customHeight="false" outlineLevel="0" collapsed="false">
      <c r="A402" s="22" t="s">
        <v>1472</v>
      </c>
      <c r="B402" s="23" t="n">
        <v>46201</v>
      </c>
      <c r="C402" s="22" t="s">
        <v>933</v>
      </c>
      <c r="D402" s="22" t="s">
        <v>1625</v>
      </c>
      <c r="E402" s="21" t="n">
        <v>1015</v>
      </c>
      <c r="F402" s="22" t="s">
        <v>1626</v>
      </c>
      <c r="G402" s="27" t="n">
        <v>16</v>
      </c>
      <c r="H402" s="17" t="n">
        <v>58.69</v>
      </c>
      <c r="I402" s="17" t="n">
        <f aca="false">ROUND(G402*H402,2)</f>
        <v>939.04</v>
      </c>
      <c r="J402" s="22" t="s">
        <v>725</v>
      </c>
    </row>
    <row r="403" customFormat="false" ht="15" hidden="false" customHeight="false" outlineLevel="0" collapsed="false">
      <c r="A403" s="22" t="s">
        <v>1472</v>
      </c>
      <c r="B403" s="23" t="n">
        <v>46201</v>
      </c>
      <c r="C403" s="22" t="s">
        <v>933</v>
      </c>
      <c r="D403" s="22" t="s">
        <v>1625</v>
      </c>
      <c r="E403" s="21" t="n">
        <v>1015</v>
      </c>
      <c r="F403" s="22" t="s">
        <v>1626</v>
      </c>
      <c r="G403" s="27" t="n">
        <v>36</v>
      </c>
      <c r="H403" s="17" t="n">
        <v>58.11</v>
      </c>
      <c r="I403" s="17" t="n">
        <f aca="false">ROUND(G403*H403,2)</f>
        <v>2091.96</v>
      </c>
      <c r="J403" s="22" t="s">
        <v>725</v>
      </c>
    </row>
    <row r="404" customFormat="false" ht="15" hidden="false" customHeight="false" outlineLevel="0" collapsed="false">
      <c r="A404" s="22" t="s">
        <v>1472</v>
      </c>
      <c r="B404" s="23" t="n">
        <v>46201</v>
      </c>
      <c r="C404" s="22" t="s">
        <v>933</v>
      </c>
      <c r="D404" s="22" t="s">
        <v>1625</v>
      </c>
      <c r="E404" s="21" t="n">
        <v>1015</v>
      </c>
      <c r="F404" s="22" t="s">
        <v>1627</v>
      </c>
      <c r="G404" s="27" t="n">
        <v>46</v>
      </c>
      <c r="H404" s="17" t="n">
        <v>49.67</v>
      </c>
      <c r="I404" s="17" t="n">
        <f aca="false">ROUND(G404*H404,2)</f>
        <v>2284.82</v>
      </c>
      <c r="J404" s="22" t="s">
        <v>725</v>
      </c>
    </row>
    <row r="405" customFormat="false" ht="15" hidden="false" customHeight="false" outlineLevel="0" collapsed="false">
      <c r="A405" s="22" t="s">
        <v>1472</v>
      </c>
      <c r="B405" s="23" t="n">
        <v>46201</v>
      </c>
      <c r="C405" s="22" t="s">
        <v>933</v>
      </c>
      <c r="D405" s="22" t="s">
        <v>1625</v>
      </c>
      <c r="E405" s="21" t="n">
        <v>1015</v>
      </c>
      <c r="F405" s="22" t="s">
        <v>1628</v>
      </c>
      <c r="G405" s="27" t="n">
        <v>6</v>
      </c>
      <c r="H405" s="17" t="n">
        <v>422.51</v>
      </c>
      <c r="I405" s="17" t="n">
        <f aca="false">ROUND(G405*H405,2)</f>
        <v>2535.06</v>
      </c>
      <c r="J405" s="22" t="s">
        <v>725</v>
      </c>
    </row>
    <row r="406" customFormat="false" ht="15" hidden="false" customHeight="false" outlineLevel="0" collapsed="false">
      <c r="A406" s="22" t="s">
        <v>1067</v>
      </c>
      <c r="B406" s="23" t="n">
        <v>46053</v>
      </c>
      <c r="C406" s="22" t="s">
        <v>959</v>
      </c>
      <c r="D406" s="22" t="s">
        <v>1633</v>
      </c>
      <c r="E406" s="21" t="n">
        <v>1015</v>
      </c>
      <c r="F406" s="22" t="s">
        <v>1635</v>
      </c>
      <c r="G406" s="27" t="n">
        <v>20</v>
      </c>
      <c r="H406" s="17" t="n">
        <v>82.06</v>
      </c>
      <c r="I406" s="17" t="n">
        <f aca="false">ROUND(G406*H406,2)</f>
        <v>1641.2</v>
      </c>
      <c r="J406" s="22" t="s">
        <v>728</v>
      </c>
    </row>
    <row r="407" customFormat="false" ht="15" hidden="false" customHeight="false" outlineLevel="0" collapsed="false">
      <c r="A407" s="22" t="s">
        <v>1067</v>
      </c>
      <c r="B407" s="23" t="n">
        <v>46053</v>
      </c>
      <c r="C407" s="22" t="s">
        <v>959</v>
      </c>
      <c r="D407" s="22" t="s">
        <v>1633</v>
      </c>
      <c r="E407" s="21" t="n">
        <v>1015</v>
      </c>
      <c r="F407" s="22" t="s">
        <v>1636</v>
      </c>
      <c r="G407" s="27" t="n">
        <v>15</v>
      </c>
      <c r="H407" s="17" t="n">
        <v>121.03</v>
      </c>
      <c r="I407" s="17" t="n">
        <f aca="false">ROUND(G407*H407,2)</f>
        <v>1815.45</v>
      </c>
      <c r="J407" s="22" t="s">
        <v>728</v>
      </c>
    </row>
    <row r="408" customFormat="false" ht="15" hidden="false" customHeight="false" outlineLevel="0" collapsed="false">
      <c r="A408" s="22" t="s">
        <v>1067</v>
      </c>
      <c r="B408" s="23" t="n">
        <v>46053</v>
      </c>
      <c r="C408" s="22" t="s">
        <v>959</v>
      </c>
      <c r="D408" s="22" t="s">
        <v>1633</v>
      </c>
      <c r="E408" s="21" t="n">
        <v>1015</v>
      </c>
      <c r="F408" s="22" t="s">
        <v>1635</v>
      </c>
      <c r="G408" s="27" t="n">
        <v>28</v>
      </c>
      <c r="H408" s="17" t="n">
        <v>81.78</v>
      </c>
      <c r="I408" s="17" t="n">
        <f aca="false">ROUND(G408*H408,2)</f>
        <v>2289.84</v>
      </c>
      <c r="J408" s="22" t="s">
        <v>728</v>
      </c>
    </row>
    <row r="409" customFormat="false" ht="15" hidden="false" customHeight="false" outlineLevel="0" collapsed="false">
      <c r="A409" s="22" t="s">
        <v>1067</v>
      </c>
      <c r="B409" s="23" t="n">
        <v>46053</v>
      </c>
      <c r="C409" s="22" t="s">
        <v>959</v>
      </c>
      <c r="D409" s="22" t="s">
        <v>1633</v>
      </c>
      <c r="E409" s="21" t="n">
        <v>1015</v>
      </c>
      <c r="F409" s="22" t="s">
        <v>1634</v>
      </c>
      <c r="G409" s="27" t="n">
        <v>24</v>
      </c>
      <c r="H409" s="17" t="n">
        <v>60.82</v>
      </c>
      <c r="I409" s="17" t="n">
        <f aca="false">ROUND(G409*H409,2)</f>
        <v>1459.68</v>
      </c>
      <c r="J409" s="22" t="s">
        <v>728</v>
      </c>
    </row>
    <row r="410" customFormat="false" ht="15" hidden="false" customHeight="false" outlineLevel="0" collapsed="false">
      <c r="A410" s="22" t="s">
        <v>1067</v>
      </c>
      <c r="B410" s="23" t="n">
        <v>46053</v>
      </c>
      <c r="C410" s="22" t="s">
        <v>959</v>
      </c>
      <c r="D410" s="22" t="s">
        <v>1633</v>
      </c>
      <c r="E410" s="21" t="n">
        <v>1015</v>
      </c>
      <c r="F410" s="22" t="s">
        <v>1635</v>
      </c>
      <c r="G410" s="27" t="n">
        <v>10</v>
      </c>
      <c r="H410" s="17" t="n">
        <v>84.7</v>
      </c>
      <c r="I410" s="17" t="n">
        <f aca="false">ROUND(G410*H410,2)</f>
        <v>847</v>
      </c>
      <c r="J410" s="22" t="s">
        <v>728</v>
      </c>
    </row>
    <row r="411" customFormat="false" ht="15" hidden="false" customHeight="false" outlineLevel="0" collapsed="false">
      <c r="A411" s="22" t="s">
        <v>1363</v>
      </c>
      <c r="B411" s="23" t="n">
        <v>46155</v>
      </c>
      <c r="C411" s="22" t="s">
        <v>959</v>
      </c>
      <c r="D411" s="22" t="s">
        <v>1633</v>
      </c>
      <c r="E411" s="21" t="n">
        <v>1015</v>
      </c>
      <c r="F411" s="22" t="s">
        <v>1634</v>
      </c>
      <c r="G411" s="27" t="n">
        <v>12</v>
      </c>
      <c r="H411" s="17" t="n">
        <v>58.55</v>
      </c>
      <c r="I411" s="17" t="n">
        <f aca="false">ROUND(G411*H411,2)</f>
        <v>702.6</v>
      </c>
      <c r="J411" s="22" t="s">
        <v>728</v>
      </c>
    </row>
    <row r="412" customFormat="false" ht="15" hidden="false" customHeight="false" outlineLevel="0" collapsed="false">
      <c r="A412" s="22" t="s">
        <v>1363</v>
      </c>
      <c r="B412" s="23" t="n">
        <v>46155</v>
      </c>
      <c r="C412" s="22" t="s">
        <v>959</v>
      </c>
      <c r="D412" s="22" t="s">
        <v>1633</v>
      </c>
      <c r="E412" s="21" t="n">
        <v>1015</v>
      </c>
      <c r="F412" s="22" t="s">
        <v>1635</v>
      </c>
      <c r="G412" s="27" t="n">
        <v>27</v>
      </c>
      <c r="H412" s="17" t="n">
        <v>81.44</v>
      </c>
      <c r="I412" s="17" t="n">
        <f aca="false">ROUND(G412*H412,2)</f>
        <v>2198.88</v>
      </c>
      <c r="J412" s="22" t="s">
        <v>728</v>
      </c>
    </row>
    <row r="413" customFormat="false" ht="15" hidden="false" customHeight="false" outlineLevel="0" collapsed="false">
      <c r="A413" s="22" t="s">
        <v>1363</v>
      </c>
      <c r="B413" s="23" t="n">
        <v>46155</v>
      </c>
      <c r="C413" s="22" t="s">
        <v>959</v>
      </c>
      <c r="D413" s="22" t="s">
        <v>1633</v>
      </c>
      <c r="E413" s="21" t="n">
        <v>1015</v>
      </c>
      <c r="F413" s="22" t="s">
        <v>1636</v>
      </c>
      <c r="G413" s="27" t="n">
        <v>12</v>
      </c>
      <c r="H413" s="17" t="n">
        <v>123.19</v>
      </c>
      <c r="I413" s="17" t="n">
        <f aca="false">ROUND(G413*H413,2)</f>
        <v>1478.28</v>
      </c>
      <c r="J413" s="22" t="s">
        <v>728</v>
      </c>
    </row>
    <row r="414" customFormat="false" ht="15" hidden="false" customHeight="false" outlineLevel="0" collapsed="false">
      <c r="A414" s="22" t="s">
        <v>1363</v>
      </c>
      <c r="B414" s="23" t="n">
        <v>46155</v>
      </c>
      <c r="C414" s="22" t="s">
        <v>959</v>
      </c>
      <c r="D414" s="22" t="s">
        <v>1633</v>
      </c>
      <c r="E414" s="21" t="n">
        <v>1015</v>
      </c>
      <c r="F414" s="22" t="s">
        <v>1635</v>
      </c>
      <c r="G414" s="27" t="n">
        <v>22</v>
      </c>
      <c r="H414" s="17" t="n">
        <v>84.11</v>
      </c>
      <c r="I414" s="17" t="n">
        <f aca="false">ROUND(G414*H414,2)</f>
        <v>1850.42</v>
      </c>
      <c r="J414" s="22" t="s">
        <v>728</v>
      </c>
    </row>
    <row r="415" customFormat="false" ht="15" hidden="false" customHeight="false" outlineLevel="0" collapsed="false">
      <c r="A415" s="22" t="s">
        <v>1363</v>
      </c>
      <c r="B415" s="23" t="n">
        <v>46155</v>
      </c>
      <c r="C415" s="22" t="s">
        <v>959</v>
      </c>
      <c r="D415" s="22" t="s">
        <v>1633</v>
      </c>
      <c r="E415" s="21" t="n">
        <v>1015</v>
      </c>
      <c r="F415" s="22" t="s">
        <v>1636</v>
      </c>
      <c r="G415" s="27" t="n">
        <v>19</v>
      </c>
      <c r="H415" s="17" t="n">
        <v>125.4</v>
      </c>
      <c r="I415" s="17" t="n">
        <f aca="false">ROUND(G415*H415,2)</f>
        <v>2382.6</v>
      </c>
      <c r="J415" s="22" t="s">
        <v>728</v>
      </c>
    </row>
    <row r="416" customFormat="false" ht="15" hidden="false" customHeight="false" outlineLevel="0" collapsed="false">
      <c r="A416" s="22" t="s">
        <v>994</v>
      </c>
      <c r="B416" s="23" t="n">
        <v>46009</v>
      </c>
      <c r="C416" s="22" t="s">
        <v>986</v>
      </c>
      <c r="D416" s="22" t="s">
        <v>1640</v>
      </c>
      <c r="E416" s="21" t="n">
        <v>1015</v>
      </c>
      <c r="F416" s="22" t="s">
        <v>1658</v>
      </c>
      <c r="G416" s="27" t="n">
        <v>1</v>
      </c>
      <c r="H416" s="17" t="n">
        <v>6418.67</v>
      </c>
      <c r="I416" s="17" t="n">
        <f aca="false">ROUND(G416*H416,2)</f>
        <v>6418.67</v>
      </c>
      <c r="J416" s="22" t="s">
        <v>725</v>
      </c>
    </row>
    <row r="417" customFormat="false" ht="15" hidden="false" customHeight="false" outlineLevel="0" collapsed="false">
      <c r="A417" s="22" t="s">
        <v>994</v>
      </c>
      <c r="B417" s="23" t="n">
        <v>46009</v>
      </c>
      <c r="C417" s="22" t="s">
        <v>986</v>
      </c>
      <c r="D417" s="22" t="s">
        <v>1640</v>
      </c>
      <c r="E417" s="21" t="n">
        <v>1015</v>
      </c>
      <c r="F417" s="22" t="s">
        <v>1643</v>
      </c>
      <c r="G417" s="27" t="n">
        <v>1</v>
      </c>
      <c r="H417" s="17" t="n">
        <v>7235.69</v>
      </c>
      <c r="I417" s="17" t="n">
        <f aca="false">ROUND(G417*H417,2)</f>
        <v>7235.69</v>
      </c>
      <c r="J417" s="22" t="s">
        <v>725</v>
      </c>
    </row>
    <row r="418" customFormat="false" ht="15" hidden="false" customHeight="false" outlineLevel="0" collapsed="false">
      <c r="A418" s="22" t="s">
        <v>994</v>
      </c>
      <c r="B418" s="23" t="n">
        <v>46009</v>
      </c>
      <c r="C418" s="22" t="s">
        <v>986</v>
      </c>
      <c r="D418" s="22" t="s">
        <v>1640</v>
      </c>
      <c r="E418" s="21" t="n">
        <v>1015</v>
      </c>
      <c r="F418" s="22" t="s">
        <v>1642</v>
      </c>
      <c r="G418" s="27" t="n">
        <v>1</v>
      </c>
      <c r="H418" s="17" t="n">
        <v>3841.85</v>
      </c>
      <c r="I418" s="17" t="n">
        <f aca="false">ROUND(G418*H418,2)</f>
        <v>3841.85</v>
      </c>
      <c r="J418" s="22" t="s">
        <v>725</v>
      </c>
    </row>
    <row r="419" customFormat="false" ht="15" hidden="false" customHeight="false" outlineLevel="0" collapsed="false">
      <c r="A419" s="22" t="s">
        <v>994</v>
      </c>
      <c r="B419" s="23" t="n">
        <v>46009</v>
      </c>
      <c r="C419" s="22" t="s">
        <v>986</v>
      </c>
      <c r="D419" s="22" t="s">
        <v>1640</v>
      </c>
      <c r="E419" s="21" t="n">
        <v>1015</v>
      </c>
      <c r="F419" s="22" t="s">
        <v>1643</v>
      </c>
      <c r="G419" s="27" t="n">
        <v>1</v>
      </c>
      <c r="H419" s="17" t="n">
        <v>7449.73</v>
      </c>
      <c r="I419" s="17" t="n">
        <f aca="false">ROUND(G419*H419,2)</f>
        <v>7449.73</v>
      </c>
      <c r="J419" s="22" t="s">
        <v>725</v>
      </c>
    </row>
    <row r="420" customFormat="false" ht="15" hidden="false" customHeight="false" outlineLevel="0" collapsed="false">
      <c r="A420" s="22" t="s">
        <v>994</v>
      </c>
      <c r="B420" s="23" t="n">
        <v>46009</v>
      </c>
      <c r="C420" s="22" t="s">
        <v>986</v>
      </c>
      <c r="D420" s="22" t="s">
        <v>1640</v>
      </c>
      <c r="E420" s="21" t="n">
        <v>1015</v>
      </c>
      <c r="F420" s="22" t="s">
        <v>1643</v>
      </c>
      <c r="G420" s="27" t="n">
        <v>1</v>
      </c>
      <c r="H420" s="17" t="n">
        <v>7243.72</v>
      </c>
      <c r="I420" s="17" t="n">
        <f aca="false">ROUND(G420*H420,2)</f>
        <v>7243.72</v>
      </c>
      <c r="J420" s="22" t="s">
        <v>725</v>
      </c>
    </row>
    <row r="421" customFormat="false" ht="15" hidden="false" customHeight="false" outlineLevel="0" collapsed="false">
      <c r="A421" s="22" t="s">
        <v>1246</v>
      </c>
      <c r="B421" s="23" t="n">
        <v>46115</v>
      </c>
      <c r="C421" s="22" t="s">
        <v>989</v>
      </c>
      <c r="D421" s="22" t="s">
        <v>1640</v>
      </c>
      <c r="E421" s="21" t="n">
        <v>1015</v>
      </c>
      <c r="F421" s="22" t="s">
        <v>1641</v>
      </c>
      <c r="G421" s="27" t="n">
        <v>1</v>
      </c>
      <c r="H421" s="17" t="n">
        <v>10088.45</v>
      </c>
      <c r="I421" s="17" t="n">
        <f aca="false">ROUND(G421*H421,2)</f>
        <v>10088.45</v>
      </c>
      <c r="J421" s="22" t="s">
        <v>725</v>
      </c>
    </row>
    <row r="422" customFormat="false" ht="15" hidden="false" customHeight="false" outlineLevel="0" collapsed="false">
      <c r="A422" s="22" t="s">
        <v>1246</v>
      </c>
      <c r="B422" s="23" t="n">
        <v>46115</v>
      </c>
      <c r="C422" s="22" t="s">
        <v>989</v>
      </c>
      <c r="D422" s="22" t="s">
        <v>1640</v>
      </c>
      <c r="E422" s="21" t="n">
        <v>1015</v>
      </c>
      <c r="F422" s="22" t="s">
        <v>1642</v>
      </c>
      <c r="G422" s="27" t="n">
        <v>1</v>
      </c>
      <c r="H422" s="17" t="n">
        <v>4006.33</v>
      </c>
      <c r="I422" s="17" t="n">
        <f aca="false">ROUND(G422*H422,2)</f>
        <v>4006.33</v>
      </c>
      <c r="J422" s="22" t="s">
        <v>725</v>
      </c>
    </row>
    <row r="423" customFormat="false" ht="15" hidden="false" customHeight="false" outlineLevel="0" collapsed="false">
      <c r="A423" s="22" t="s">
        <v>1246</v>
      </c>
      <c r="B423" s="23" t="n">
        <v>46115</v>
      </c>
      <c r="C423" s="22" t="s">
        <v>989</v>
      </c>
      <c r="D423" s="22" t="s">
        <v>1640</v>
      </c>
      <c r="E423" s="21" t="n">
        <v>1015</v>
      </c>
      <c r="F423" s="22" t="s">
        <v>1641</v>
      </c>
      <c r="G423" s="27" t="n">
        <v>1</v>
      </c>
      <c r="H423" s="17" t="n">
        <v>10254.79</v>
      </c>
      <c r="I423" s="17" t="n">
        <f aca="false">ROUND(G423*H423,2)</f>
        <v>10254.79</v>
      </c>
      <c r="J423" s="22" t="s">
        <v>725</v>
      </c>
    </row>
    <row r="424" customFormat="false" ht="15" hidden="false" customHeight="false" outlineLevel="0" collapsed="false">
      <c r="A424" s="22" t="s">
        <v>1017</v>
      </c>
      <c r="B424" s="23" t="n">
        <v>46023</v>
      </c>
      <c r="C424" s="22" t="s">
        <v>999</v>
      </c>
      <c r="D424" s="22" t="s">
        <v>1644</v>
      </c>
      <c r="E424" s="21" t="n">
        <v>1015</v>
      </c>
      <c r="F424" s="22" t="s">
        <v>1646</v>
      </c>
      <c r="G424" s="27" t="n">
        <v>1</v>
      </c>
      <c r="H424" s="17" t="n">
        <v>802.64</v>
      </c>
      <c r="I424" s="17" t="n">
        <f aca="false">ROUND(G424*H424,2)</f>
        <v>802.64</v>
      </c>
      <c r="J424" s="22" t="s">
        <v>725</v>
      </c>
    </row>
    <row r="425" customFormat="false" ht="15" hidden="false" customHeight="false" outlineLevel="0" collapsed="false">
      <c r="A425" s="22" t="s">
        <v>1017</v>
      </c>
      <c r="B425" s="23" t="n">
        <v>46023</v>
      </c>
      <c r="C425" s="22" t="s">
        <v>999</v>
      </c>
      <c r="D425" s="22" t="s">
        <v>1644</v>
      </c>
      <c r="E425" s="21" t="n">
        <v>1015</v>
      </c>
      <c r="F425" s="22" t="s">
        <v>1645</v>
      </c>
      <c r="G425" s="27" t="n">
        <v>3</v>
      </c>
      <c r="H425" s="17" t="n">
        <v>668.65</v>
      </c>
      <c r="I425" s="17" t="n">
        <f aca="false">ROUND(G425*H425,2)</f>
        <v>2005.95</v>
      </c>
      <c r="J425" s="22" t="s">
        <v>725</v>
      </c>
    </row>
    <row r="426" customFormat="false" ht="15" hidden="false" customHeight="false" outlineLevel="0" collapsed="false">
      <c r="A426" s="22" t="s">
        <v>1017</v>
      </c>
      <c r="B426" s="23" t="n">
        <v>46023</v>
      </c>
      <c r="C426" s="22" t="s">
        <v>999</v>
      </c>
      <c r="D426" s="22" t="s">
        <v>1644</v>
      </c>
      <c r="E426" s="21" t="n">
        <v>1015</v>
      </c>
      <c r="F426" s="22" t="s">
        <v>1645</v>
      </c>
      <c r="G426" s="27" t="n">
        <v>4</v>
      </c>
      <c r="H426" s="17" t="n">
        <v>651.48</v>
      </c>
      <c r="I426" s="17" t="n">
        <f aca="false">ROUND(G426*H426,2)</f>
        <v>2605.92</v>
      </c>
      <c r="J426" s="22" t="s">
        <v>725</v>
      </c>
    </row>
    <row r="427" customFormat="false" ht="15" hidden="false" customHeight="false" outlineLevel="0" collapsed="false">
      <c r="A427" s="22" t="s">
        <v>1017</v>
      </c>
      <c r="B427" s="23" t="n">
        <v>46023</v>
      </c>
      <c r="C427" s="22" t="s">
        <v>999</v>
      </c>
      <c r="D427" s="22" t="s">
        <v>1644</v>
      </c>
      <c r="E427" s="21" t="n">
        <v>1015</v>
      </c>
      <c r="F427" s="22" t="s">
        <v>1645</v>
      </c>
      <c r="G427" s="27" t="n">
        <v>2</v>
      </c>
      <c r="H427" s="17" t="n">
        <v>646.72</v>
      </c>
      <c r="I427" s="17" t="n">
        <f aca="false">ROUND(G427*H427,2)</f>
        <v>1293.44</v>
      </c>
      <c r="J427" s="22" t="s">
        <v>725</v>
      </c>
    </row>
    <row r="428" customFormat="false" ht="15" hidden="false" customHeight="false" outlineLevel="0" collapsed="false">
      <c r="A428" s="22" t="s">
        <v>1017</v>
      </c>
      <c r="B428" s="23" t="n">
        <v>46023</v>
      </c>
      <c r="C428" s="22" t="s">
        <v>999</v>
      </c>
      <c r="D428" s="22" t="s">
        <v>1644</v>
      </c>
      <c r="E428" s="21" t="n">
        <v>1015</v>
      </c>
      <c r="F428" s="22" t="s">
        <v>1646</v>
      </c>
      <c r="G428" s="27" t="n">
        <v>3</v>
      </c>
      <c r="H428" s="17" t="n">
        <v>816.49</v>
      </c>
      <c r="I428" s="17" t="n">
        <f aca="false">ROUND(G428*H428,2)</f>
        <v>2449.47</v>
      </c>
      <c r="J428" s="22" t="s">
        <v>725</v>
      </c>
    </row>
    <row r="429" customFormat="false" ht="15" hidden="false" customHeight="false" outlineLevel="0" collapsed="false">
      <c r="A429" s="22" t="s">
        <v>1446</v>
      </c>
      <c r="B429" s="23" t="n">
        <v>46193</v>
      </c>
      <c r="C429" s="22" t="s">
        <v>949</v>
      </c>
      <c r="D429" s="22" t="s">
        <v>1644</v>
      </c>
      <c r="E429" s="21" t="n">
        <v>1015</v>
      </c>
      <c r="F429" s="22" t="s">
        <v>1646</v>
      </c>
      <c r="G429" s="27" t="n">
        <v>3</v>
      </c>
      <c r="H429" s="17" t="n">
        <v>812.9</v>
      </c>
      <c r="I429" s="17" t="n">
        <f aca="false">ROUND(G429*H429,2)</f>
        <v>2438.7</v>
      </c>
      <c r="J429" s="22" t="s">
        <v>725</v>
      </c>
    </row>
    <row r="430" customFormat="false" ht="15" hidden="false" customHeight="false" outlineLevel="0" collapsed="false">
      <c r="A430" s="22" t="s">
        <v>1446</v>
      </c>
      <c r="B430" s="23" t="n">
        <v>46193</v>
      </c>
      <c r="C430" s="22" t="s">
        <v>949</v>
      </c>
      <c r="D430" s="22" t="s">
        <v>1644</v>
      </c>
      <c r="E430" s="21" t="n">
        <v>1015</v>
      </c>
      <c r="F430" s="22" t="s">
        <v>1645</v>
      </c>
      <c r="G430" s="27" t="n">
        <v>2</v>
      </c>
      <c r="H430" s="17" t="n">
        <v>661.58</v>
      </c>
      <c r="I430" s="17" t="n">
        <f aca="false">ROUND(G430*H430,2)</f>
        <v>1323.16</v>
      </c>
      <c r="J430" s="22" t="s">
        <v>725</v>
      </c>
    </row>
    <row r="431" customFormat="false" ht="15" hidden="false" customHeight="false" outlineLevel="0" collapsed="false">
      <c r="A431" s="22" t="s">
        <v>1025</v>
      </c>
      <c r="B431" s="23" t="n">
        <v>46028</v>
      </c>
      <c r="C431" s="22" t="s">
        <v>931</v>
      </c>
      <c r="D431" s="22" t="s">
        <v>1618</v>
      </c>
      <c r="E431" s="21" t="n">
        <v>1015</v>
      </c>
      <c r="F431" s="22" t="s">
        <v>1653</v>
      </c>
      <c r="G431" s="27" t="n">
        <v>22</v>
      </c>
      <c r="H431" s="17" t="n">
        <v>101.44</v>
      </c>
      <c r="I431" s="17" t="n">
        <f aca="false">ROUND(G431*H431,2)</f>
        <v>2231.68</v>
      </c>
      <c r="J431" s="22" t="s">
        <v>725</v>
      </c>
    </row>
    <row r="432" customFormat="false" ht="15" hidden="false" customHeight="false" outlineLevel="0" collapsed="false">
      <c r="A432" s="22" t="s">
        <v>1025</v>
      </c>
      <c r="B432" s="23" t="n">
        <v>46028</v>
      </c>
      <c r="C432" s="22" t="s">
        <v>931</v>
      </c>
      <c r="D432" s="22" t="s">
        <v>1618</v>
      </c>
      <c r="E432" s="21" t="n">
        <v>1015</v>
      </c>
      <c r="F432" s="22" t="s">
        <v>1629</v>
      </c>
      <c r="G432" s="27" t="n">
        <v>27</v>
      </c>
      <c r="H432" s="17" t="n">
        <v>63.68</v>
      </c>
      <c r="I432" s="17" t="n">
        <f aca="false">ROUND(G432*H432,2)</f>
        <v>1719.36</v>
      </c>
      <c r="J432" s="22" t="s">
        <v>725</v>
      </c>
    </row>
    <row r="433" customFormat="false" ht="15" hidden="false" customHeight="false" outlineLevel="0" collapsed="false">
      <c r="A433" s="22" t="s">
        <v>1421</v>
      </c>
      <c r="B433" s="23" t="n">
        <v>46182</v>
      </c>
      <c r="C433" s="22" t="s">
        <v>999</v>
      </c>
      <c r="D433" s="22" t="s">
        <v>1644</v>
      </c>
      <c r="E433" s="21" t="n">
        <v>1015</v>
      </c>
      <c r="F433" s="22" t="s">
        <v>1646</v>
      </c>
      <c r="G433" s="27" t="n">
        <v>2</v>
      </c>
      <c r="H433" s="17" t="n">
        <v>765.52</v>
      </c>
      <c r="I433" s="17" t="n">
        <f aca="false">ROUND(G433*H433,2)</f>
        <v>1531.04</v>
      </c>
      <c r="J433" s="22" t="s">
        <v>725</v>
      </c>
    </row>
    <row r="434" customFormat="false" ht="15" hidden="false" customHeight="false" outlineLevel="0" collapsed="false">
      <c r="A434" s="22" t="s">
        <v>1421</v>
      </c>
      <c r="B434" s="23" t="n">
        <v>46182</v>
      </c>
      <c r="C434" s="22" t="s">
        <v>999</v>
      </c>
      <c r="D434" s="22" t="s">
        <v>1644</v>
      </c>
      <c r="E434" s="21" t="n">
        <v>1015</v>
      </c>
      <c r="F434" s="22" t="s">
        <v>1645</v>
      </c>
      <c r="G434" s="27" t="n">
        <v>2</v>
      </c>
      <c r="H434" s="17" t="n">
        <v>641.86</v>
      </c>
      <c r="I434" s="17" t="n">
        <f aca="false">ROUND(G434*H434,2)</f>
        <v>1283.72</v>
      </c>
      <c r="J434" s="22" t="s">
        <v>725</v>
      </c>
    </row>
    <row r="435" customFormat="false" ht="15" hidden="false" customHeight="false" outlineLevel="0" collapsed="false">
      <c r="A435" s="22" t="s">
        <v>1421</v>
      </c>
      <c r="B435" s="23" t="n">
        <v>46182</v>
      </c>
      <c r="C435" s="22" t="s">
        <v>999</v>
      </c>
      <c r="D435" s="22" t="s">
        <v>1644</v>
      </c>
      <c r="E435" s="21" t="n">
        <v>1015</v>
      </c>
      <c r="F435" s="22" t="s">
        <v>1646</v>
      </c>
      <c r="G435" s="27" t="n">
        <v>1</v>
      </c>
      <c r="H435" s="17" t="n">
        <v>766.49</v>
      </c>
      <c r="I435" s="17" t="n">
        <f aca="false">ROUND(G435*H435,2)</f>
        <v>766.49</v>
      </c>
      <c r="J435" s="22" t="s">
        <v>725</v>
      </c>
    </row>
    <row r="436" customFormat="false" ht="15" hidden="false" customHeight="false" outlineLevel="0" collapsed="false">
      <c r="A436" s="22" t="s">
        <v>1421</v>
      </c>
      <c r="B436" s="23" t="n">
        <v>46182</v>
      </c>
      <c r="C436" s="22" t="s">
        <v>999</v>
      </c>
      <c r="D436" s="22" t="s">
        <v>1644</v>
      </c>
      <c r="E436" s="21" t="n">
        <v>1015</v>
      </c>
      <c r="F436" s="22" t="s">
        <v>1646</v>
      </c>
      <c r="G436" s="27" t="n">
        <v>2</v>
      </c>
      <c r="H436" s="17" t="n">
        <v>799.04</v>
      </c>
      <c r="I436" s="17" t="n">
        <f aca="false">ROUND(G436*H436,2)</f>
        <v>1598.08</v>
      </c>
      <c r="J436" s="22" t="s">
        <v>725</v>
      </c>
    </row>
    <row r="437" customFormat="false" ht="15" hidden="false" customHeight="false" outlineLevel="0" collapsed="false">
      <c r="A437" s="22" t="s">
        <v>1484</v>
      </c>
      <c r="B437" s="23" t="n">
        <v>46207</v>
      </c>
      <c r="C437" s="22" t="s">
        <v>937</v>
      </c>
      <c r="D437" s="22" t="s">
        <v>1618</v>
      </c>
      <c r="E437" s="21" t="n">
        <v>1015</v>
      </c>
      <c r="F437" s="22" t="s">
        <v>1620</v>
      </c>
      <c r="G437" s="27" t="n">
        <v>177</v>
      </c>
      <c r="H437" s="17" t="n">
        <v>9.95</v>
      </c>
      <c r="I437" s="17" t="n">
        <f aca="false">ROUND(G437*H437,2)</f>
        <v>1761.15</v>
      </c>
      <c r="J437" s="22" t="s">
        <v>725</v>
      </c>
    </row>
    <row r="438" customFormat="false" ht="15" hidden="false" customHeight="false" outlineLevel="0" collapsed="false">
      <c r="A438" s="22" t="s">
        <v>1484</v>
      </c>
      <c r="B438" s="23" t="n">
        <v>46207</v>
      </c>
      <c r="C438" s="22" t="s">
        <v>937</v>
      </c>
      <c r="D438" s="22" t="s">
        <v>1618</v>
      </c>
      <c r="E438" s="21" t="n">
        <v>1015</v>
      </c>
      <c r="F438" s="22" t="s">
        <v>1653</v>
      </c>
      <c r="G438" s="27" t="n">
        <v>26</v>
      </c>
      <c r="H438" s="17" t="n">
        <v>94.19</v>
      </c>
      <c r="I438" s="17" t="n">
        <f aca="false">ROUND(G438*H438,2)</f>
        <v>2448.94</v>
      </c>
      <c r="J438" s="22" t="s">
        <v>725</v>
      </c>
    </row>
    <row r="439" customFormat="false" ht="15" hidden="false" customHeight="false" outlineLevel="0" collapsed="false">
      <c r="A439" s="22" t="s">
        <v>1039</v>
      </c>
      <c r="B439" s="23" t="n">
        <v>46038</v>
      </c>
      <c r="C439" s="22" t="s">
        <v>935</v>
      </c>
      <c r="D439" s="22" t="s">
        <v>1648</v>
      </c>
      <c r="E439" s="21" t="n">
        <v>1015</v>
      </c>
      <c r="F439" s="22" t="s">
        <v>1651</v>
      </c>
      <c r="G439" s="27" t="n">
        <v>70</v>
      </c>
      <c r="H439" s="17" t="n">
        <v>36.46</v>
      </c>
      <c r="I439" s="17" t="n">
        <f aca="false">ROUND(G439*H439,2)</f>
        <v>2552.2</v>
      </c>
      <c r="J439" s="22" t="s">
        <v>725</v>
      </c>
    </row>
    <row r="440" customFormat="false" ht="15" hidden="false" customHeight="false" outlineLevel="0" collapsed="false">
      <c r="A440" s="22" t="s">
        <v>1039</v>
      </c>
      <c r="B440" s="23" t="n">
        <v>46038</v>
      </c>
      <c r="C440" s="22" t="s">
        <v>935</v>
      </c>
      <c r="D440" s="22" t="s">
        <v>1648</v>
      </c>
      <c r="E440" s="21" t="n">
        <v>1015</v>
      </c>
      <c r="F440" s="22" t="s">
        <v>1650</v>
      </c>
      <c r="G440" s="27" t="n">
        <v>35</v>
      </c>
      <c r="H440" s="17" t="n">
        <v>43.97</v>
      </c>
      <c r="I440" s="17" t="n">
        <f aca="false">ROUND(G440*H440,2)</f>
        <v>1538.95</v>
      </c>
      <c r="J440" s="22" t="s">
        <v>725</v>
      </c>
    </row>
    <row r="441" customFormat="false" ht="15" hidden="false" customHeight="false" outlineLevel="0" collapsed="false">
      <c r="A441" s="22" t="s">
        <v>1039</v>
      </c>
      <c r="B441" s="23" t="n">
        <v>46038</v>
      </c>
      <c r="C441" s="22" t="s">
        <v>935</v>
      </c>
      <c r="D441" s="22" t="s">
        <v>1648</v>
      </c>
      <c r="E441" s="21" t="n">
        <v>1015</v>
      </c>
      <c r="F441" s="22" t="s">
        <v>1650</v>
      </c>
      <c r="G441" s="27" t="n">
        <v>20</v>
      </c>
      <c r="H441" s="17" t="n">
        <v>45.59</v>
      </c>
      <c r="I441" s="17" t="n">
        <f aca="false">ROUND(G441*H441,2)</f>
        <v>911.8</v>
      </c>
      <c r="J441" s="22" t="s">
        <v>725</v>
      </c>
    </row>
    <row r="442" customFormat="false" ht="15" hidden="false" customHeight="false" outlineLevel="0" collapsed="false">
      <c r="A442" s="22" t="s">
        <v>1039</v>
      </c>
      <c r="B442" s="23" t="n">
        <v>46038</v>
      </c>
      <c r="C442" s="22" t="s">
        <v>935</v>
      </c>
      <c r="D442" s="22" t="s">
        <v>1648</v>
      </c>
      <c r="E442" s="21" t="n">
        <v>1015</v>
      </c>
      <c r="F442" s="22" t="s">
        <v>1649</v>
      </c>
      <c r="G442" s="27" t="n">
        <v>14</v>
      </c>
      <c r="H442" s="17" t="n">
        <v>170.44</v>
      </c>
      <c r="I442" s="17" t="n">
        <f aca="false">ROUND(G442*H442,2)</f>
        <v>2386.16</v>
      </c>
      <c r="J442" s="22" t="s">
        <v>725</v>
      </c>
    </row>
    <row r="443" customFormat="false" ht="15" hidden="false" customHeight="false" outlineLevel="0" collapsed="false">
      <c r="A443" s="22" t="s">
        <v>1272</v>
      </c>
      <c r="B443" s="23" t="n">
        <v>46128</v>
      </c>
      <c r="C443" s="22" t="s">
        <v>935</v>
      </c>
      <c r="D443" s="22" t="s">
        <v>1648</v>
      </c>
      <c r="E443" s="21" t="n">
        <v>1015</v>
      </c>
      <c r="F443" s="22" t="s">
        <v>1650</v>
      </c>
      <c r="G443" s="27" t="n">
        <v>17</v>
      </c>
      <c r="H443" s="17" t="n">
        <v>44.39</v>
      </c>
      <c r="I443" s="17" t="n">
        <f aca="false">ROUND(G443*H443,2)</f>
        <v>754.63</v>
      </c>
      <c r="J443" s="22" t="s">
        <v>728</v>
      </c>
    </row>
    <row r="444" customFormat="false" ht="15" hidden="false" customHeight="false" outlineLevel="0" collapsed="false">
      <c r="A444" s="22" t="s">
        <v>1272</v>
      </c>
      <c r="B444" s="23" t="n">
        <v>46128</v>
      </c>
      <c r="C444" s="22" t="s">
        <v>935</v>
      </c>
      <c r="D444" s="22" t="s">
        <v>1648</v>
      </c>
      <c r="E444" s="21" t="n">
        <v>1015</v>
      </c>
      <c r="F444" s="22" t="s">
        <v>1649</v>
      </c>
      <c r="G444" s="27" t="n">
        <v>4</v>
      </c>
      <c r="H444" s="17" t="n">
        <v>169.87</v>
      </c>
      <c r="I444" s="17" t="n">
        <f aca="false">ROUND(G444*H444,2)</f>
        <v>679.48</v>
      </c>
      <c r="J444" s="22" t="s">
        <v>728</v>
      </c>
    </row>
    <row r="445" customFormat="false" ht="15" hidden="false" customHeight="false" outlineLevel="0" collapsed="false">
      <c r="A445" s="22" t="s">
        <v>1272</v>
      </c>
      <c r="B445" s="23" t="n">
        <v>46128</v>
      </c>
      <c r="C445" s="22" t="s">
        <v>935</v>
      </c>
      <c r="D445" s="22" t="s">
        <v>1648</v>
      </c>
      <c r="E445" s="21" t="n">
        <v>1015</v>
      </c>
      <c r="F445" s="22" t="s">
        <v>1649</v>
      </c>
      <c r="G445" s="27" t="n">
        <v>5</v>
      </c>
      <c r="H445" s="17" t="n">
        <v>174.54</v>
      </c>
      <c r="I445" s="17" t="n">
        <f aca="false">ROUND(G445*H445,2)</f>
        <v>872.7</v>
      </c>
      <c r="J445" s="22" t="s">
        <v>728</v>
      </c>
    </row>
    <row r="446" customFormat="false" ht="15" hidden="false" customHeight="false" outlineLevel="0" collapsed="false">
      <c r="A446" s="22" t="s">
        <v>1272</v>
      </c>
      <c r="B446" s="23" t="n">
        <v>46128</v>
      </c>
      <c r="C446" s="22" t="s">
        <v>935</v>
      </c>
      <c r="D446" s="22" t="s">
        <v>1648</v>
      </c>
      <c r="E446" s="21" t="n">
        <v>1015</v>
      </c>
      <c r="F446" s="22" t="s">
        <v>1650</v>
      </c>
      <c r="G446" s="27" t="n">
        <v>35</v>
      </c>
      <c r="H446" s="17" t="n">
        <v>46.2</v>
      </c>
      <c r="I446" s="17" t="n">
        <f aca="false">ROUND(G446*H446,2)</f>
        <v>1617</v>
      </c>
      <c r="J446" s="22" t="s">
        <v>728</v>
      </c>
    </row>
    <row r="447" customFormat="false" ht="15" hidden="false" customHeight="false" outlineLevel="0" collapsed="false">
      <c r="A447" s="22" t="s">
        <v>1272</v>
      </c>
      <c r="B447" s="23" t="n">
        <v>46128</v>
      </c>
      <c r="C447" s="22" t="s">
        <v>935</v>
      </c>
      <c r="D447" s="22" t="s">
        <v>1648</v>
      </c>
      <c r="E447" s="21" t="n">
        <v>1015</v>
      </c>
      <c r="F447" s="22" t="s">
        <v>1651</v>
      </c>
      <c r="G447" s="27" t="n">
        <v>40</v>
      </c>
      <c r="H447" s="17" t="n">
        <v>35.57</v>
      </c>
      <c r="I447" s="17" t="n">
        <f aca="false">ROUND(G447*H447,2)</f>
        <v>1422.8</v>
      </c>
      <c r="J447" s="22" t="s">
        <v>728</v>
      </c>
    </row>
    <row r="448" customFormat="false" ht="15" hidden="false" customHeight="false" outlineLevel="0" collapsed="false">
      <c r="A448" s="22" t="s">
        <v>976</v>
      </c>
      <c r="B448" s="23" t="n">
        <v>46001</v>
      </c>
      <c r="C448" s="22" t="s">
        <v>939</v>
      </c>
      <c r="D448" s="22" t="s">
        <v>1621</v>
      </c>
      <c r="E448" s="21" t="n">
        <v>1015</v>
      </c>
      <c r="F448" s="22" t="s">
        <v>1624</v>
      </c>
      <c r="G448" s="27" t="n">
        <v>89</v>
      </c>
      <c r="H448" s="17" t="n">
        <v>19.55</v>
      </c>
      <c r="I448" s="17" t="n">
        <f aca="false">ROUND(G448*H448,2)</f>
        <v>1739.95</v>
      </c>
      <c r="J448" s="22" t="s">
        <v>728</v>
      </c>
    </row>
    <row r="449" customFormat="false" ht="15" hidden="false" customHeight="false" outlineLevel="0" collapsed="false">
      <c r="A449" s="22" t="s">
        <v>976</v>
      </c>
      <c r="B449" s="23" t="n">
        <v>46001</v>
      </c>
      <c r="C449" s="22" t="s">
        <v>939</v>
      </c>
      <c r="D449" s="22" t="s">
        <v>1621</v>
      </c>
      <c r="E449" s="21" t="n">
        <v>1015</v>
      </c>
      <c r="F449" s="22" t="s">
        <v>1623</v>
      </c>
      <c r="G449" s="27" t="n">
        <v>15</v>
      </c>
      <c r="H449" s="17" t="n">
        <v>140.73</v>
      </c>
      <c r="I449" s="17" t="n">
        <f aca="false">ROUND(G449*H449,2)</f>
        <v>2110.95</v>
      </c>
      <c r="J449" s="22" t="s">
        <v>728</v>
      </c>
    </row>
    <row r="450" customFormat="false" ht="15" hidden="false" customHeight="false" outlineLevel="0" collapsed="false">
      <c r="A450" s="22" t="s">
        <v>976</v>
      </c>
      <c r="B450" s="23" t="n">
        <v>46001</v>
      </c>
      <c r="C450" s="22" t="s">
        <v>939</v>
      </c>
      <c r="D450" s="22" t="s">
        <v>1621</v>
      </c>
      <c r="E450" s="21" t="n">
        <v>1015</v>
      </c>
      <c r="F450" s="22" t="s">
        <v>1622</v>
      </c>
      <c r="G450" s="27" t="n">
        <v>17</v>
      </c>
      <c r="H450" s="17" t="n">
        <v>95.21</v>
      </c>
      <c r="I450" s="17" t="n">
        <f aca="false">ROUND(G450*H450,2)</f>
        <v>1618.57</v>
      </c>
      <c r="J450" s="22" t="s">
        <v>728</v>
      </c>
    </row>
    <row r="451" customFormat="false" ht="15" hidden="false" customHeight="false" outlineLevel="0" collapsed="false">
      <c r="A451" s="22" t="s">
        <v>976</v>
      </c>
      <c r="B451" s="23" t="n">
        <v>46001</v>
      </c>
      <c r="C451" s="22" t="s">
        <v>939</v>
      </c>
      <c r="D451" s="22" t="s">
        <v>1621</v>
      </c>
      <c r="E451" s="21" t="n">
        <v>1015</v>
      </c>
      <c r="F451" s="22" t="s">
        <v>1623</v>
      </c>
      <c r="G451" s="27" t="n">
        <v>5</v>
      </c>
      <c r="H451" s="17" t="n">
        <v>141.49</v>
      </c>
      <c r="I451" s="17" t="n">
        <f aca="false">ROUND(G451*H451,2)</f>
        <v>707.45</v>
      </c>
      <c r="J451" s="22" t="s">
        <v>728</v>
      </c>
    </row>
    <row r="452" customFormat="false" ht="15" hidden="false" customHeight="false" outlineLevel="0" collapsed="false">
      <c r="A452" s="22" t="s">
        <v>976</v>
      </c>
      <c r="B452" s="23" t="n">
        <v>46001</v>
      </c>
      <c r="C452" s="22" t="s">
        <v>939</v>
      </c>
      <c r="D452" s="22" t="s">
        <v>1621</v>
      </c>
      <c r="E452" s="21" t="n">
        <v>1015</v>
      </c>
      <c r="F452" s="22" t="s">
        <v>1624</v>
      </c>
      <c r="G452" s="27" t="n">
        <v>126</v>
      </c>
      <c r="H452" s="17" t="n">
        <v>20.02</v>
      </c>
      <c r="I452" s="17" t="n">
        <f aca="false">ROUND(G452*H452,2)</f>
        <v>2522.52</v>
      </c>
      <c r="J452" s="22" t="s">
        <v>728</v>
      </c>
    </row>
    <row r="453" customFormat="false" ht="15" hidden="false" customHeight="false" outlineLevel="0" collapsed="false">
      <c r="A453" s="22" t="s">
        <v>1180</v>
      </c>
      <c r="B453" s="23" t="n">
        <v>46093</v>
      </c>
      <c r="C453" s="22" t="s">
        <v>949</v>
      </c>
      <c r="D453" s="22" t="s">
        <v>1644</v>
      </c>
      <c r="E453" s="21" t="n">
        <v>1015</v>
      </c>
      <c r="F453" s="22" t="s">
        <v>1646</v>
      </c>
      <c r="G453" s="27" t="n">
        <v>3</v>
      </c>
      <c r="H453" s="17" t="n">
        <v>757.5</v>
      </c>
      <c r="I453" s="17" t="n">
        <f aca="false">ROUND(G453*H453,2)</f>
        <v>2272.5</v>
      </c>
      <c r="J453" s="22" t="s">
        <v>728</v>
      </c>
    </row>
    <row r="454" customFormat="false" ht="15" hidden="false" customHeight="false" outlineLevel="0" collapsed="false">
      <c r="A454" s="22" t="s">
        <v>1180</v>
      </c>
      <c r="B454" s="23" t="n">
        <v>46093</v>
      </c>
      <c r="C454" s="22" t="s">
        <v>949</v>
      </c>
      <c r="D454" s="22" t="s">
        <v>1644</v>
      </c>
      <c r="E454" s="21" t="n">
        <v>1015</v>
      </c>
      <c r="F454" s="22" t="s">
        <v>1645</v>
      </c>
      <c r="G454" s="27" t="n">
        <v>1</v>
      </c>
      <c r="H454" s="17" t="n">
        <v>658.69</v>
      </c>
      <c r="I454" s="17" t="n">
        <f aca="false">ROUND(G454*H454,2)</f>
        <v>658.69</v>
      </c>
      <c r="J454" s="22" t="s">
        <v>728</v>
      </c>
    </row>
    <row r="455" customFormat="false" ht="15" hidden="false" customHeight="false" outlineLevel="0" collapsed="false">
      <c r="A455" s="22" t="s">
        <v>1180</v>
      </c>
      <c r="B455" s="23" t="n">
        <v>46093</v>
      </c>
      <c r="C455" s="22" t="s">
        <v>949</v>
      </c>
      <c r="D455" s="22" t="s">
        <v>1644</v>
      </c>
      <c r="E455" s="21" t="n">
        <v>1015</v>
      </c>
      <c r="F455" s="22" t="s">
        <v>1645</v>
      </c>
      <c r="G455" s="27" t="n">
        <v>2</v>
      </c>
      <c r="H455" s="17" t="n">
        <v>652.54</v>
      </c>
      <c r="I455" s="17" t="n">
        <f aca="false">ROUND(G455*H455,2)</f>
        <v>1305.08</v>
      </c>
      <c r="J455" s="22" t="s">
        <v>728</v>
      </c>
    </row>
    <row r="456" customFormat="false" ht="15" hidden="false" customHeight="false" outlineLevel="0" collapsed="false">
      <c r="A456" s="22" t="s">
        <v>1316</v>
      </c>
      <c r="B456" s="23" t="n">
        <v>46143</v>
      </c>
      <c r="C456" s="22" t="s">
        <v>949</v>
      </c>
      <c r="D456" s="22" t="s">
        <v>1644</v>
      </c>
      <c r="E456" s="21" t="n">
        <v>1015</v>
      </c>
      <c r="F456" s="22" t="s">
        <v>1645</v>
      </c>
      <c r="G456" s="27" t="n">
        <v>1</v>
      </c>
      <c r="H456" s="17" t="n">
        <v>650.42</v>
      </c>
      <c r="I456" s="17" t="n">
        <f aca="false">ROUND(G456*H456,2)</f>
        <v>650.42</v>
      </c>
      <c r="J456" s="22" t="s">
        <v>725</v>
      </c>
    </row>
    <row r="457" customFormat="false" ht="15" hidden="false" customHeight="false" outlineLevel="0" collapsed="false">
      <c r="A457" s="22" t="s">
        <v>1056</v>
      </c>
      <c r="B457" s="23" t="n">
        <v>46047</v>
      </c>
      <c r="C457" s="22" t="s">
        <v>989</v>
      </c>
      <c r="D457" s="22" t="s">
        <v>1640</v>
      </c>
      <c r="E457" s="21" t="n">
        <v>1016</v>
      </c>
      <c r="F457" s="22" t="s">
        <v>1658</v>
      </c>
      <c r="G457" s="27" t="n">
        <v>1</v>
      </c>
      <c r="H457" s="17" t="n">
        <v>6274.28</v>
      </c>
      <c r="I457" s="17" t="n">
        <f aca="false">ROUND(G457*H457,2)</f>
        <v>6274.28</v>
      </c>
      <c r="J457" s="22" t="s">
        <v>725</v>
      </c>
    </row>
    <row r="458" customFormat="false" ht="15" hidden="false" customHeight="false" outlineLevel="0" collapsed="false">
      <c r="A458" s="22" t="s">
        <v>1056</v>
      </c>
      <c r="B458" s="23" t="n">
        <v>46047</v>
      </c>
      <c r="C458" s="22" t="s">
        <v>989</v>
      </c>
      <c r="D458" s="22" t="s">
        <v>1640</v>
      </c>
      <c r="E458" s="21" t="n">
        <v>1016</v>
      </c>
      <c r="F458" s="22" t="s">
        <v>1643</v>
      </c>
      <c r="G458" s="27" t="n">
        <v>1</v>
      </c>
      <c r="H458" s="17" t="n">
        <v>7634.98</v>
      </c>
      <c r="I458" s="17" t="n">
        <f aca="false">ROUND(G458*H458,2)</f>
        <v>7634.98</v>
      </c>
      <c r="J458" s="22" t="s">
        <v>725</v>
      </c>
    </row>
    <row r="459" customFormat="false" ht="15" hidden="false" customHeight="false" outlineLevel="0" collapsed="false">
      <c r="A459" s="22" t="s">
        <v>1147</v>
      </c>
      <c r="B459" s="23" t="n">
        <v>46086</v>
      </c>
      <c r="C459" s="22" t="s">
        <v>935</v>
      </c>
      <c r="D459" s="22" t="s">
        <v>1648</v>
      </c>
      <c r="E459" s="21" t="n">
        <v>1016</v>
      </c>
      <c r="F459" s="22" t="s">
        <v>1649</v>
      </c>
      <c r="G459" s="27" t="n">
        <v>15</v>
      </c>
      <c r="H459" s="17" t="n">
        <v>171.65</v>
      </c>
      <c r="I459" s="17" t="n">
        <f aca="false">ROUND(G459*H459,2)</f>
        <v>2574.75</v>
      </c>
      <c r="J459" s="22" t="s">
        <v>725</v>
      </c>
    </row>
    <row r="460" customFormat="false" ht="15" hidden="false" customHeight="false" outlineLevel="0" collapsed="false">
      <c r="A460" s="22" t="s">
        <v>1147</v>
      </c>
      <c r="B460" s="23" t="n">
        <v>46086</v>
      </c>
      <c r="C460" s="22" t="s">
        <v>935</v>
      </c>
      <c r="D460" s="22" t="s">
        <v>1648</v>
      </c>
      <c r="E460" s="21" t="n">
        <v>1016</v>
      </c>
      <c r="F460" s="22" t="s">
        <v>1649</v>
      </c>
      <c r="G460" s="27" t="n">
        <v>6</v>
      </c>
      <c r="H460" s="17" t="n">
        <v>164.05</v>
      </c>
      <c r="I460" s="17" t="n">
        <f aca="false">ROUND(G460*H460,2)</f>
        <v>984.3</v>
      </c>
      <c r="J460" s="22" t="s">
        <v>725</v>
      </c>
    </row>
    <row r="461" customFormat="false" ht="15" hidden="false" customHeight="false" outlineLevel="0" collapsed="false">
      <c r="A461" s="22" t="s">
        <v>1147</v>
      </c>
      <c r="B461" s="23" t="n">
        <v>46086</v>
      </c>
      <c r="C461" s="22" t="s">
        <v>935</v>
      </c>
      <c r="D461" s="22" t="s">
        <v>1648</v>
      </c>
      <c r="E461" s="21" t="n">
        <v>1016</v>
      </c>
      <c r="F461" s="22" t="s">
        <v>1650</v>
      </c>
      <c r="G461" s="27" t="n">
        <v>46</v>
      </c>
      <c r="H461" s="17" t="n">
        <v>42.97</v>
      </c>
      <c r="I461" s="17" t="n">
        <f aca="false">ROUND(G461*H461,2)</f>
        <v>1976.62</v>
      </c>
      <c r="J461" s="22" t="s">
        <v>725</v>
      </c>
    </row>
    <row r="462" customFormat="false" ht="15" hidden="false" customHeight="false" outlineLevel="0" collapsed="false">
      <c r="A462" s="22" t="s">
        <v>1147</v>
      </c>
      <c r="B462" s="23" t="n">
        <v>46086</v>
      </c>
      <c r="C462" s="22" t="s">
        <v>935</v>
      </c>
      <c r="D462" s="22" t="s">
        <v>1648</v>
      </c>
      <c r="E462" s="21" t="n">
        <v>1016</v>
      </c>
      <c r="F462" s="22" t="s">
        <v>1650</v>
      </c>
      <c r="G462" s="27" t="n">
        <v>47</v>
      </c>
      <c r="H462" s="17" t="n">
        <v>44.81</v>
      </c>
      <c r="I462" s="17" t="n">
        <f aca="false">ROUND(G462*H462,2)</f>
        <v>2106.07</v>
      </c>
      <c r="J462" s="22" t="s">
        <v>725</v>
      </c>
    </row>
    <row r="463" customFormat="false" ht="15" hidden="false" customHeight="false" outlineLevel="0" collapsed="false">
      <c r="A463" s="22" t="s">
        <v>1075</v>
      </c>
      <c r="B463" s="23" t="n">
        <v>46057</v>
      </c>
      <c r="C463" s="22" t="s">
        <v>937</v>
      </c>
      <c r="D463" s="22" t="s">
        <v>1618</v>
      </c>
      <c r="E463" s="21" t="n">
        <v>1016</v>
      </c>
      <c r="F463" s="22" t="s">
        <v>1629</v>
      </c>
      <c r="G463" s="27" t="n">
        <v>34</v>
      </c>
      <c r="H463" s="17" t="n">
        <v>62.43</v>
      </c>
      <c r="I463" s="17" t="n">
        <f aca="false">ROUND(G463*H463,2)</f>
        <v>2122.62</v>
      </c>
      <c r="J463" s="22" t="s">
        <v>728</v>
      </c>
    </row>
    <row r="464" customFormat="false" ht="15" hidden="false" customHeight="false" outlineLevel="0" collapsed="false">
      <c r="A464" s="22" t="s">
        <v>1075</v>
      </c>
      <c r="B464" s="23" t="n">
        <v>46057</v>
      </c>
      <c r="C464" s="22" t="s">
        <v>937</v>
      </c>
      <c r="D464" s="22" t="s">
        <v>1618</v>
      </c>
      <c r="E464" s="21" t="n">
        <v>1016</v>
      </c>
      <c r="F464" s="22" t="s">
        <v>1629</v>
      </c>
      <c r="G464" s="27" t="n">
        <v>24</v>
      </c>
      <c r="H464" s="17" t="n">
        <v>61.87</v>
      </c>
      <c r="I464" s="17" t="n">
        <f aca="false">ROUND(G464*H464,2)</f>
        <v>1484.88</v>
      </c>
      <c r="J464" s="22" t="s">
        <v>728</v>
      </c>
    </row>
    <row r="465" customFormat="false" ht="15" hidden="false" customHeight="false" outlineLevel="0" collapsed="false">
      <c r="A465" s="22" t="s">
        <v>1061</v>
      </c>
      <c r="B465" s="23" t="n">
        <v>46049</v>
      </c>
      <c r="C465" s="22" t="s">
        <v>944</v>
      </c>
      <c r="D465" s="22" t="s">
        <v>1654</v>
      </c>
      <c r="E465" s="21" t="n">
        <v>1016</v>
      </c>
      <c r="F465" s="22" t="s">
        <v>1657</v>
      </c>
      <c r="G465" s="27" t="n">
        <v>1</v>
      </c>
      <c r="H465" s="17" t="n">
        <v>671.42</v>
      </c>
      <c r="I465" s="17" t="n">
        <f aca="false">ROUND(G465*H465,2)</f>
        <v>671.42</v>
      </c>
      <c r="J465" s="22" t="s">
        <v>725</v>
      </c>
    </row>
    <row r="466" customFormat="false" ht="15" hidden="false" customHeight="false" outlineLevel="0" collapsed="false">
      <c r="A466" s="22" t="s">
        <v>1061</v>
      </c>
      <c r="B466" s="23" t="n">
        <v>46049</v>
      </c>
      <c r="C466" s="22" t="s">
        <v>944</v>
      </c>
      <c r="D466" s="22" t="s">
        <v>1654</v>
      </c>
      <c r="E466" s="21" t="n">
        <v>1016</v>
      </c>
      <c r="F466" s="22" t="s">
        <v>1655</v>
      </c>
      <c r="G466" s="27" t="n">
        <v>3</v>
      </c>
      <c r="H466" s="17" t="n">
        <v>952.87</v>
      </c>
      <c r="I466" s="17" t="n">
        <f aca="false">ROUND(G466*H466,2)</f>
        <v>2858.61</v>
      </c>
      <c r="J466" s="22" t="s">
        <v>725</v>
      </c>
    </row>
    <row r="467" customFormat="false" ht="15" hidden="false" customHeight="false" outlineLevel="0" collapsed="false">
      <c r="A467" s="22" t="s">
        <v>1000</v>
      </c>
      <c r="B467" s="23" t="n">
        <v>46011</v>
      </c>
      <c r="C467" s="22" t="s">
        <v>929</v>
      </c>
      <c r="D467" s="22" t="s">
        <v>1637</v>
      </c>
      <c r="E467" s="21" t="n">
        <v>1016</v>
      </c>
      <c r="F467" s="22" t="s">
        <v>1647</v>
      </c>
      <c r="G467" s="27" t="n">
        <v>34</v>
      </c>
      <c r="H467" s="17" t="n">
        <v>42.91</v>
      </c>
      <c r="I467" s="17" t="n">
        <f aca="false">ROUND(G467*H467,2)</f>
        <v>1458.94</v>
      </c>
      <c r="J467" s="22" t="s">
        <v>725</v>
      </c>
    </row>
    <row r="468" customFormat="false" ht="15" hidden="false" customHeight="false" outlineLevel="0" collapsed="false">
      <c r="A468" s="22" t="s">
        <v>1000</v>
      </c>
      <c r="B468" s="23" t="n">
        <v>46011</v>
      </c>
      <c r="C468" s="22" t="s">
        <v>929</v>
      </c>
      <c r="D468" s="22" t="s">
        <v>1637</v>
      </c>
      <c r="E468" s="21" t="n">
        <v>1016</v>
      </c>
      <c r="F468" s="22" t="s">
        <v>1639</v>
      </c>
      <c r="G468" s="27" t="n">
        <v>1</v>
      </c>
      <c r="H468" s="17" t="n">
        <v>2194.35</v>
      </c>
      <c r="I468" s="17" t="n">
        <f aca="false">ROUND(G468*H468,2)</f>
        <v>2194.35</v>
      </c>
      <c r="J468" s="22" t="s">
        <v>725</v>
      </c>
    </row>
    <row r="469" customFormat="false" ht="15" hidden="false" customHeight="false" outlineLevel="0" collapsed="false">
      <c r="A469" s="22" t="s">
        <v>1000</v>
      </c>
      <c r="B469" s="23" t="n">
        <v>46011</v>
      </c>
      <c r="C469" s="22" t="s">
        <v>929</v>
      </c>
      <c r="D469" s="22" t="s">
        <v>1637</v>
      </c>
      <c r="E469" s="21" t="n">
        <v>1016</v>
      </c>
      <c r="F469" s="22" t="s">
        <v>1638</v>
      </c>
      <c r="G469" s="27" t="n">
        <v>7</v>
      </c>
      <c r="H469" s="17" t="n">
        <v>213.29</v>
      </c>
      <c r="I469" s="17" t="n">
        <f aca="false">ROUND(G469*H469,2)</f>
        <v>1493.03</v>
      </c>
      <c r="J469" s="22" t="s">
        <v>725</v>
      </c>
    </row>
    <row r="470" customFormat="false" ht="15" hidden="false" customHeight="false" outlineLevel="0" collapsed="false">
      <c r="A470" s="22" t="s">
        <v>1000</v>
      </c>
      <c r="B470" s="23" t="n">
        <v>46011</v>
      </c>
      <c r="C470" s="22" t="s">
        <v>929</v>
      </c>
      <c r="D470" s="22" t="s">
        <v>1637</v>
      </c>
      <c r="E470" s="21" t="n">
        <v>1016</v>
      </c>
      <c r="F470" s="22" t="s">
        <v>1647</v>
      </c>
      <c r="G470" s="27" t="n">
        <v>30</v>
      </c>
      <c r="H470" s="17" t="n">
        <v>40.61</v>
      </c>
      <c r="I470" s="17" t="n">
        <f aca="false">ROUND(G470*H470,2)</f>
        <v>1218.3</v>
      </c>
      <c r="J470" s="22" t="s">
        <v>725</v>
      </c>
    </row>
    <row r="471" customFormat="false" ht="15" hidden="false" customHeight="false" outlineLevel="0" collapsed="false">
      <c r="A471" s="22" t="s">
        <v>1026</v>
      </c>
      <c r="B471" s="23" t="n">
        <v>46029</v>
      </c>
      <c r="C471" s="22" t="s">
        <v>957</v>
      </c>
      <c r="D471" s="22" t="s">
        <v>1625</v>
      </c>
      <c r="E471" s="21" t="n">
        <v>1016</v>
      </c>
      <c r="F471" s="22" t="s">
        <v>1626</v>
      </c>
      <c r="G471" s="27" t="n">
        <v>34</v>
      </c>
      <c r="H471" s="17" t="n">
        <v>56.26</v>
      </c>
      <c r="I471" s="17" t="n">
        <f aca="false">ROUND(G471*H471,2)</f>
        <v>1912.84</v>
      </c>
      <c r="J471" s="22" t="s">
        <v>728</v>
      </c>
    </row>
    <row r="472" customFormat="false" ht="15" hidden="false" customHeight="false" outlineLevel="0" collapsed="false">
      <c r="A472" s="22" t="s">
        <v>1026</v>
      </c>
      <c r="B472" s="23" t="n">
        <v>46029</v>
      </c>
      <c r="C472" s="22" t="s">
        <v>957</v>
      </c>
      <c r="D472" s="22" t="s">
        <v>1625</v>
      </c>
      <c r="E472" s="21" t="n">
        <v>1016</v>
      </c>
      <c r="F472" s="22" t="s">
        <v>1626</v>
      </c>
      <c r="G472" s="27" t="n">
        <v>32</v>
      </c>
      <c r="H472" s="17" t="n">
        <v>60.21</v>
      </c>
      <c r="I472" s="17" t="n">
        <f aca="false">ROUND(G472*H472,2)</f>
        <v>1926.72</v>
      </c>
      <c r="J472" s="22" t="s">
        <v>728</v>
      </c>
    </row>
    <row r="473" customFormat="false" ht="15" hidden="false" customHeight="false" outlineLevel="0" collapsed="false">
      <c r="A473" s="22" t="s">
        <v>1026</v>
      </c>
      <c r="B473" s="23" t="n">
        <v>46029</v>
      </c>
      <c r="C473" s="22" t="s">
        <v>957</v>
      </c>
      <c r="D473" s="22" t="s">
        <v>1625</v>
      </c>
      <c r="E473" s="21" t="n">
        <v>1016</v>
      </c>
      <c r="F473" s="22" t="s">
        <v>1628</v>
      </c>
      <c r="G473" s="27" t="n">
        <v>4</v>
      </c>
      <c r="H473" s="17" t="n">
        <v>408.47</v>
      </c>
      <c r="I473" s="17" t="n">
        <f aca="false">ROUND(G473*H473,2)</f>
        <v>1633.88</v>
      </c>
      <c r="J473" s="22" t="s">
        <v>728</v>
      </c>
    </row>
    <row r="474" customFormat="false" ht="15" hidden="false" customHeight="false" outlineLevel="0" collapsed="false">
      <c r="A474" s="22" t="s">
        <v>1328</v>
      </c>
      <c r="B474" s="23" t="n">
        <v>46145</v>
      </c>
      <c r="C474" s="22" t="s">
        <v>944</v>
      </c>
      <c r="D474" s="22" t="s">
        <v>1654</v>
      </c>
      <c r="E474" s="21" t="n">
        <v>1016</v>
      </c>
      <c r="F474" s="22" t="s">
        <v>1655</v>
      </c>
      <c r="G474" s="27" t="n">
        <v>2</v>
      </c>
      <c r="H474" s="17" t="n">
        <v>950.67</v>
      </c>
      <c r="I474" s="17" t="n">
        <f aca="false">ROUND(G474*H474,2)</f>
        <v>1901.34</v>
      </c>
      <c r="J474" s="22" t="s">
        <v>725</v>
      </c>
    </row>
    <row r="475" customFormat="false" ht="15" hidden="false" customHeight="false" outlineLevel="0" collapsed="false">
      <c r="A475" s="22" t="s">
        <v>1328</v>
      </c>
      <c r="B475" s="23" t="n">
        <v>46145</v>
      </c>
      <c r="C475" s="22" t="s">
        <v>944</v>
      </c>
      <c r="D475" s="22" t="s">
        <v>1654</v>
      </c>
      <c r="E475" s="21" t="n">
        <v>1016</v>
      </c>
      <c r="F475" s="22" t="s">
        <v>1656</v>
      </c>
      <c r="G475" s="27" t="n">
        <v>1</v>
      </c>
      <c r="H475" s="17" t="n">
        <v>1438.71</v>
      </c>
      <c r="I475" s="17" t="n">
        <f aca="false">ROUND(G475*H475,2)</f>
        <v>1438.71</v>
      </c>
      <c r="J475" s="22" t="s">
        <v>725</v>
      </c>
    </row>
    <row r="476" customFormat="false" ht="15" hidden="false" customHeight="false" outlineLevel="0" collapsed="false">
      <c r="A476" s="22" t="s">
        <v>1328</v>
      </c>
      <c r="B476" s="23" t="n">
        <v>46145</v>
      </c>
      <c r="C476" s="22" t="s">
        <v>944</v>
      </c>
      <c r="D476" s="22" t="s">
        <v>1654</v>
      </c>
      <c r="E476" s="21" t="n">
        <v>1016</v>
      </c>
      <c r="F476" s="22" t="s">
        <v>1655</v>
      </c>
      <c r="G476" s="27" t="n">
        <v>2</v>
      </c>
      <c r="H476" s="17" t="n">
        <v>924.16</v>
      </c>
      <c r="I476" s="17" t="n">
        <f aca="false">ROUND(G476*H476,2)</f>
        <v>1848.32</v>
      </c>
      <c r="J476" s="22" t="s">
        <v>725</v>
      </c>
    </row>
    <row r="477" customFormat="false" ht="15" hidden="false" customHeight="false" outlineLevel="0" collapsed="false">
      <c r="A477" s="22" t="s">
        <v>1111</v>
      </c>
      <c r="B477" s="23" t="n">
        <v>46072</v>
      </c>
      <c r="C477" s="22" t="s">
        <v>959</v>
      </c>
      <c r="D477" s="22" t="s">
        <v>1633</v>
      </c>
      <c r="E477" s="21" t="n">
        <v>1016</v>
      </c>
      <c r="F477" s="22" t="s">
        <v>1634</v>
      </c>
      <c r="G477" s="27" t="n">
        <v>18</v>
      </c>
      <c r="H477" s="17" t="n">
        <v>57.82</v>
      </c>
      <c r="I477" s="17" t="n">
        <f aca="false">ROUND(G477*H477,2)</f>
        <v>1040.76</v>
      </c>
      <c r="J477" s="22" t="s">
        <v>725</v>
      </c>
    </row>
    <row r="478" customFormat="false" ht="15" hidden="false" customHeight="false" outlineLevel="0" collapsed="false">
      <c r="A478" s="22" t="s">
        <v>1111</v>
      </c>
      <c r="B478" s="23" t="n">
        <v>46072</v>
      </c>
      <c r="C478" s="22" t="s">
        <v>959</v>
      </c>
      <c r="D478" s="22" t="s">
        <v>1633</v>
      </c>
      <c r="E478" s="21" t="n">
        <v>1016</v>
      </c>
      <c r="F478" s="22" t="s">
        <v>1634</v>
      </c>
      <c r="G478" s="27" t="n">
        <v>22</v>
      </c>
      <c r="H478" s="17" t="n">
        <v>59.75</v>
      </c>
      <c r="I478" s="17" t="n">
        <f aca="false">ROUND(G478*H478,2)</f>
        <v>1314.5</v>
      </c>
      <c r="J478" s="22" t="s">
        <v>725</v>
      </c>
    </row>
    <row r="479" customFormat="false" ht="15" hidden="false" customHeight="false" outlineLevel="0" collapsed="false">
      <c r="A479" s="22" t="s">
        <v>1111</v>
      </c>
      <c r="B479" s="23" t="n">
        <v>46072</v>
      </c>
      <c r="C479" s="22" t="s">
        <v>959</v>
      </c>
      <c r="D479" s="22" t="s">
        <v>1633</v>
      </c>
      <c r="E479" s="21" t="n">
        <v>1016</v>
      </c>
      <c r="F479" s="22" t="s">
        <v>1636</v>
      </c>
      <c r="G479" s="27" t="n">
        <v>5</v>
      </c>
      <c r="H479" s="17" t="n">
        <v>122.9</v>
      </c>
      <c r="I479" s="17" t="n">
        <f aca="false">ROUND(G479*H479,2)</f>
        <v>614.5</v>
      </c>
      <c r="J479" s="22" t="s">
        <v>725</v>
      </c>
    </row>
    <row r="480" customFormat="false" ht="15" hidden="false" customHeight="false" outlineLevel="0" collapsed="false">
      <c r="A480" s="22" t="s">
        <v>1265</v>
      </c>
      <c r="B480" s="23" t="n">
        <v>46125</v>
      </c>
      <c r="C480" s="22" t="s">
        <v>939</v>
      </c>
      <c r="D480" s="22" t="s">
        <v>1621</v>
      </c>
      <c r="E480" s="21" t="n">
        <v>1016</v>
      </c>
      <c r="F480" s="22" t="s">
        <v>1624</v>
      </c>
      <c r="G480" s="27" t="n">
        <v>103</v>
      </c>
      <c r="H480" s="17" t="n">
        <v>19.35</v>
      </c>
      <c r="I480" s="17" t="n">
        <f aca="false">ROUND(G480*H480,2)</f>
        <v>1993.05</v>
      </c>
      <c r="J480" s="22" t="s">
        <v>725</v>
      </c>
    </row>
    <row r="481" customFormat="false" ht="15" hidden="false" customHeight="false" outlineLevel="0" collapsed="false">
      <c r="A481" s="22" t="s">
        <v>1265</v>
      </c>
      <c r="B481" s="23" t="n">
        <v>46125</v>
      </c>
      <c r="C481" s="22" t="s">
        <v>939</v>
      </c>
      <c r="D481" s="22" t="s">
        <v>1621</v>
      </c>
      <c r="E481" s="21" t="n">
        <v>1016</v>
      </c>
      <c r="F481" s="22" t="s">
        <v>1624</v>
      </c>
      <c r="G481" s="27" t="n">
        <v>76</v>
      </c>
      <c r="H481" s="17" t="n">
        <v>18.8</v>
      </c>
      <c r="I481" s="17" t="n">
        <f aca="false">ROUND(G481*H481,2)</f>
        <v>1428.8</v>
      </c>
      <c r="J481" s="22" t="s">
        <v>725</v>
      </c>
    </row>
    <row r="482" customFormat="false" ht="15" hidden="false" customHeight="false" outlineLevel="0" collapsed="false">
      <c r="A482" s="22" t="s">
        <v>1210</v>
      </c>
      <c r="B482" s="23" t="n">
        <v>46104</v>
      </c>
      <c r="C482" s="22" t="s">
        <v>999</v>
      </c>
      <c r="D482" s="22" t="s">
        <v>1644</v>
      </c>
      <c r="E482" s="21" t="n">
        <v>1016</v>
      </c>
      <c r="F482" s="22" t="s">
        <v>1646</v>
      </c>
      <c r="G482" s="27" t="n">
        <v>3</v>
      </c>
      <c r="H482" s="17" t="n">
        <v>790.09</v>
      </c>
      <c r="I482" s="17" t="n">
        <f aca="false">ROUND(G482*H482,2)</f>
        <v>2370.27</v>
      </c>
      <c r="J482" s="22" t="s">
        <v>725</v>
      </c>
    </row>
    <row r="483" customFormat="false" ht="15" hidden="false" customHeight="false" outlineLevel="0" collapsed="false">
      <c r="A483" s="22" t="s">
        <v>1210</v>
      </c>
      <c r="B483" s="23" t="n">
        <v>46104</v>
      </c>
      <c r="C483" s="22" t="s">
        <v>999</v>
      </c>
      <c r="D483" s="22" t="s">
        <v>1644</v>
      </c>
      <c r="E483" s="21" t="n">
        <v>1016</v>
      </c>
      <c r="F483" s="22" t="s">
        <v>1645</v>
      </c>
      <c r="G483" s="27" t="n">
        <v>3</v>
      </c>
      <c r="H483" s="17" t="n">
        <v>639.32</v>
      </c>
      <c r="I483" s="17" t="n">
        <f aca="false">ROUND(G483*H483,2)</f>
        <v>1917.96</v>
      </c>
      <c r="J483" s="22" t="s">
        <v>725</v>
      </c>
    </row>
    <row r="484" customFormat="false" ht="15" hidden="false" customHeight="false" outlineLevel="0" collapsed="false">
      <c r="A484" s="22" t="s">
        <v>1210</v>
      </c>
      <c r="B484" s="23" t="n">
        <v>46104</v>
      </c>
      <c r="C484" s="22" t="s">
        <v>999</v>
      </c>
      <c r="D484" s="22" t="s">
        <v>1644</v>
      </c>
      <c r="E484" s="21" t="n">
        <v>1016</v>
      </c>
      <c r="F484" s="22" t="s">
        <v>1646</v>
      </c>
      <c r="G484" s="27" t="n">
        <v>3</v>
      </c>
      <c r="H484" s="17" t="n">
        <v>808.42</v>
      </c>
      <c r="I484" s="17" t="n">
        <f aca="false">ROUND(G484*H484,2)</f>
        <v>2425.26</v>
      </c>
      <c r="J484" s="22" t="s">
        <v>725</v>
      </c>
    </row>
    <row r="485" customFormat="false" ht="15" hidden="false" customHeight="false" outlineLevel="0" collapsed="false">
      <c r="A485" s="22" t="s">
        <v>1210</v>
      </c>
      <c r="B485" s="23" t="n">
        <v>46104</v>
      </c>
      <c r="C485" s="22" t="s">
        <v>999</v>
      </c>
      <c r="D485" s="22" t="s">
        <v>1644</v>
      </c>
      <c r="E485" s="21" t="n">
        <v>1016</v>
      </c>
      <c r="F485" s="22" t="s">
        <v>1646</v>
      </c>
      <c r="G485" s="27" t="n">
        <v>1</v>
      </c>
      <c r="H485" s="17" t="n">
        <v>776.52</v>
      </c>
      <c r="I485" s="17" t="n">
        <f aca="false">ROUND(G485*H485,2)</f>
        <v>776.52</v>
      </c>
      <c r="J485" s="22" t="s">
        <v>725</v>
      </c>
    </row>
    <row r="486" customFormat="false" ht="15" hidden="false" customHeight="false" outlineLevel="0" collapsed="false">
      <c r="A486" s="22" t="s">
        <v>1352</v>
      </c>
      <c r="B486" s="23" t="n">
        <v>46152</v>
      </c>
      <c r="C486" s="22" t="s">
        <v>929</v>
      </c>
      <c r="D486" s="22" t="s">
        <v>1637</v>
      </c>
      <c r="E486" s="21" t="n">
        <v>1016</v>
      </c>
      <c r="F486" s="22" t="s">
        <v>1639</v>
      </c>
      <c r="G486" s="27" t="n">
        <v>1</v>
      </c>
      <c r="H486" s="17" t="n">
        <v>2123.55</v>
      </c>
      <c r="I486" s="17" t="n">
        <f aca="false">ROUND(G486*H486,2)</f>
        <v>2123.55</v>
      </c>
      <c r="J486" s="22" t="s">
        <v>725</v>
      </c>
    </row>
    <row r="487" customFormat="false" ht="15" hidden="false" customHeight="false" outlineLevel="0" collapsed="false">
      <c r="A487" s="22" t="s">
        <v>1352</v>
      </c>
      <c r="B487" s="23" t="n">
        <v>46152</v>
      </c>
      <c r="C487" s="22" t="s">
        <v>929</v>
      </c>
      <c r="D487" s="22" t="s">
        <v>1637</v>
      </c>
      <c r="E487" s="21" t="n">
        <v>1016</v>
      </c>
      <c r="F487" s="22" t="s">
        <v>1639</v>
      </c>
      <c r="G487" s="27" t="n">
        <v>1</v>
      </c>
      <c r="H487" s="17" t="n">
        <v>2090.82</v>
      </c>
      <c r="I487" s="17" t="n">
        <f aca="false">ROUND(G487*H487,2)</f>
        <v>2090.82</v>
      </c>
      <c r="J487" s="22" t="s">
        <v>725</v>
      </c>
    </row>
    <row r="488" customFormat="false" ht="15" hidden="false" customHeight="false" outlineLevel="0" collapsed="false">
      <c r="A488" s="22" t="s">
        <v>1309</v>
      </c>
      <c r="B488" s="23" t="n">
        <v>46141</v>
      </c>
      <c r="C488" s="22" t="s">
        <v>937</v>
      </c>
      <c r="D488" s="22" t="s">
        <v>1618</v>
      </c>
      <c r="E488" s="21" t="n">
        <v>1016</v>
      </c>
      <c r="F488" s="22" t="s">
        <v>1629</v>
      </c>
      <c r="G488" s="27" t="n">
        <v>23</v>
      </c>
      <c r="H488" s="17" t="n">
        <v>63.86</v>
      </c>
      <c r="I488" s="17" t="n">
        <f aca="false">ROUND(G488*H488,2)</f>
        <v>1468.78</v>
      </c>
      <c r="J488" s="22" t="s">
        <v>725</v>
      </c>
    </row>
    <row r="489" customFormat="false" ht="15" hidden="false" customHeight="false" outlineLevel="0" collapsed="false">
      <c r="A489" s="22" t="s">
        <v>1309</v>
      </c>
      <c r="B489" s="23" t="n">
        <v>46141</v>
      </c>
      <c r="C489" s="22" t="s">
        <v>937</v>
      </c>
      <c r="D489" s="22" t="s">
        <v>1618</v>
      </c>
      <c r="E489" s="21" t="n">
        <v>1016</v>
      </c>
      <c r="F489" s="22" t="s">
        <v>1620</v>
      </c>
      <c r="G489" s="27" t="n">
        <v>101</v>
      </c>
      <c r="H489" s="17" t="n">
        <v>9.62</v>
      </c>
      <c r="I489" s="17" t="n">
        <f aca="false">ROUND(G489*H489,2)</f>
        <v>971.62</v>
      </c>
      <c r="J489" s="22" t="s">
        <v>725</v>
      </c>
    </row>
    <row r="490" customFormat="false" ht="15" hidden="false" customHeight="false" outlineLevel="0" collapsed="false">
      <c r="A490" s="22" t="s">
        <v>1309</v>
      </c>
      <c r="B490" s="23" t="n">
        <v>46141</v>
      </c>
      <c r="C490" s="22" t="s">
        <v>937</v>
      </c>
      <c r="D490" s="22" t="s">
        <v>1618</v>
      </c>
      <c r="E490" s="21" t="n">
        <v>1016</v>
      </c>
      <c r="F490" s="22" t="s">
        <v>1653</v>
      </c>
      <c r="G490" s="27" t="n">
        <v>20</v>
      </c>
      <c r="H490" s="17" t="n">
        <v>94.3</v>
      </c>
      <c r="I490" s="17" t="n">
        <f aca="false">ROUND(G490*H490,2)</f>
        <v>1886</v>
      </c>
      <c r="J490" s="22" t="s">
        <v>725</v>
      </c>
    </row>
    <row r="491" customFormat="false" ht="15" hidden="false" customHeight="false" outlineLevel="0" collapsed="false">
      <c r="A491" s="22" t="s">
        <v>1309</v>
      </c>
      <c r="B491" s="23" t="n">
        <v>46141</v>
      </c>
      <c r="C491" s="22" t="s">
        <v>937</v>
      </c>
      <c r="D491" s="22" t="s">
        <v>1618</v>
      </c>
      <c r="E491" s="21" t="n">
        <v>1016</v>
      </c>
      <c r="F491" s="22" t="s">
        <v>1629</v>
      </c>
      <c r="G491" s="27" t="n">
        <v>34</v>
      </c>
      <c r="H491" s="17" t="n">
        <v>66.99</v>
      </c>
      <c r="I491" s="17" t="n">
        <f aca="false">ROUND(G491*H491,2)</f>
        <v>2277.66</v>
      </c>
      <c r="J491" s="22" t="s">
        <v>725</v>
      </c>
    </row>
    <row r="492" customFormat="false" ht="15" hidden="false" customHeight="false" outlineLevel="0" collapsed="false">
      <c r="A492" s="22" t="s">
        <v>1309</v>
      </c>
      <c r="B492" s="23" t="n">
        <v>46141</v>
      </c>
      <c r="C492" s="22" t="s">
        <v>937</v>
      </c>
      <c r="D492" s="22" t="s">
        <v>1618</v>
      </c>
      <c r="E492" s="21" t="n">
        <v>1016</v>
      </c>
      <c r="F492" s="22" t="s">
        <v>1620</v>
      </c>
      <c r="G492" s="27" t="n">
        <v>254</v>
      </c>
      <c r="H492" s="17" t="n">
        <v>10.21</v>
      </c>
      <c r="I492" s="17" t="n">
        <f aca="false">ROUND(G492*H492,2)</f>
        <v>2593.34</v>
      </c>
      <c r="J492" s="22" t="s">
        <v>725</v>
      </c>
    </row>
    <row r="493" customFormat="false" ht="15" hidden="false" customHeight="false" outlineLevel="0" collapsed="false">
      <c r="A493" s="22" t="s">
        <v>1064</v>
      </c>
      <c r="B493" s="23" t="n">
        <v>46051</v>
      </c>
      <c r="C493" s="22" t="s">
        <v>959</v>
      </c>
      <c r="D493" s="22" t="s">
        <v>1633</v>
      </c>
      <c r="E493" s="21" t="n">
        <v>1016</v>
      </c>
      <c r="F493" s="22" t="s">
        <v>1634</v>
      </c>
      <c r="G493" s="27" t="n">
        <v>40</v>
      </c>
      <c r="H493" s="17" t="n">
        <v>59.26</v>
      </c>
      <c r="I493" s="17" t="n">
        <f aca="false">ROUND(G493*H493,2)</f>
        <v>2370.4</v>
      </c>
      <c r="J493" s="22" t="s">
        <v>725</v>
      </c>
    </row>
    <row r="494" customFormat="false" ht="15" hidden="false" customHeight="false" outlineLevel="0" collapsed="false">
      <c r="A494" s="22" t="s">
        <v>1064</v>
      </c>
      <c r="B494" s="23" t="n">
        <v>46051</v>
      </c>
      <c r="C494" s="22" t="s">
        <v>959</v>
      </c>
      <c r="D494" s="22" t="s">
        <v>1633</v>
      </c>
      <c r="E494" s="21" t="n">
        <v>1016</v>
      </c>
      <c r="F494" s="22" t="s">
        <v>1634</v>
      </c>
      <c r="G494" s="27" t="n">
        <v>24</v>
      </c>
      <c r="H494" s="17" t="n">
        <v>58.54</v>
      </c>
      <c r="I494" s="17" t="n">
        <f aca="false">ROUND(G494*H494,2)</f>
        <v>1404.96</v>
      </c>
      <c r="J494" s="22" t="s">
        <v>725</v>
      </c>
    </row>
    <row r="495" customFormat="false" ht="15" hidden="false" customHeight="false" outlineLevel="0" collapsed="false">
      <c r="A495" s="22" t="s">
        <v>1064</v>
      </c>
      <c r="B495" s="23" t="n">
        <v>46051</v>
      </c>
      <c r="C495" s="22" t="s">
        <v>959</v>
      </c>
      <c r="D495" s="22" t="s">
        <v>1633</v>
      </c>
      <c r="E495" s="21" t="n">
        <v>1016</v>
      </c>
      <c r="F495" s="22" t="s">
        <v>1634</v>
      </c>
      <c r="G495" s="27" t="n">
        <v>22</v>
      </c>
      <c r="H495" s="17" t="n">
        <v>55.69</v>
      </c>
      <c r="I495" s="17" t="n">
        <f aca="false">ROUND(G495*H495,2)</f>
        <v>1225.18</v>
      </c>
      <c r="J495" s="22" t="s">
        <v>725</v>
      </c>
    </row>
    <row r="496" customFormat="false" ht="15" hidden="false" customHeight="false" outlineLevel="0" collapsed="false">
      <c r="A496" s="22" t="s">
        <v>1064</v>
      </c>
      <c r="B496" s="23" t="n">
        <v>46051</v>
      </c>
      <c r="C496" s="22" t="s">
        <v>959</v>
      </c>
      <c r="D496" s="22" t="s">
        <v>1633</v>
      </c>
      <c r="E496" s="21" t="n">
        <v>1016</v>
      </c>
      <c r="F496" s="22" t="s">
        <v>1634</v>
      </c>
      <c r="G496" s="27" t="n">
        <v>19</v>
      </c>
      <c r="H496" s="17" t="n">
        <v>58.82</v>
      </c>
      <c r="I496" s="17" t="n">
        <f aca="false">ROUND(G496*H496,2)</f>
        <v>1117.58</v>
      </c>
      <c r="J496" s="22" t="s">
        <v>725</v>
      </c>
    </row>
    <row r="497" customFormat="false" ht="15" hidden="false" customHeight="false" outlineLevel="0" collapsed="false">
      <c r="A497" s="22" t="s">
        <v>1064</v>
      </c>
      <c r="B497" s="23" t="n">
        <v>46051</v>
      </c>
      <c r="C497" s="22" t="s">
        <v>959</v>
      </c>
      <c r="D497" s="22" t="s">
        <v>1633</v>
      </c>
      <c r="E497" s="21" t="n">
        <v>1016</v>
      </c>
      <c r="F497" s="22" t="s">
        <v>1636</v>
      </c>
      <c r="G497" s="27" t="n">
        <v>12</v>
      </c>
      <c r="H497" s="17" t="n">
        <v>131.98</v>
      </c>
      <c r="I497" s="17" t="n">
        <f aca="false">ROUND(G497*H497,2)</f>
        <v>1583.76</v>
      </c>
      <c r="J497" s="22" t="s">
        <v>725</v>
      </c>
    </row>
    <row r="498" customFormat="false" ht="15" hidden="false" customHeight="false" outlineLevel="0" collapsed="false">
      <c r="A498" s="22" t="s">
        <v>1168</v>
      </c>
      <c r="B498" s="23" t="n">
        <v>46090</v>
      </c>
      <c r="C498" s="22" t="s">
        <v>959</v>
      </c>
      <c r="D498" s="22" t="s">
        <v>1633</v>
      </c>
      <c r="E498" s="21" t="n">
        <v>1016</v>
      </c>
      <c r="F498" s="22" t="s">
        <v>1635</v>
      </c>
      <c r="G498" s="27" t="n">
        <v>16</v>
      </c>
      <c r="H498" s="17" t="n">
        <v>82.45</v>
      </c>
      <c r="I498" s="17" t="n">
        <f aca="false">ROUND(G498*H498,2)</f>
        <v>1319.2</v>
      </c>
      <c r="J498" s="22" t="s">
        <v>725</v>
      </c>
    </row>
    <row r="499" customFormat="false" ht="15" hidden="false" customHeight="false" outlineLevel="0" collapsed="false">
      <c r="A499" s="22" t="s">
        <v>1168</v>
      </c>
      <c r="B499" s="23" t="n">
        <v>46090</v>
      </c>
      <c r="C499" s="22" t="s">
        <v>959</v>
      </c>
      <c r="D499" s="22" t="s">
        <v>1633</v>
      </c>
      <c r="E499" s="21" t="n">
        <v>1016</v>
      </c>
      <c r="F499" s="22" t="s">
        <v>1634</v>
      </c>
      <c r="G499" s="27" t="n">
        <v>15</v>
      </c>
      <c r="H499" s="17" t="n">
        <v>59.34</v>
      </c>
      <c r="I499" s="17" t="n">
        <f aca="false">ROUND(G499*H499,2)</f>
        <v>890.1</v>
      </c>
      <c r="J499" s="22" t="s">
        <v>725</v>
      </c>
    </row>
    <row r="500" customFormat="false" ht="15" hidden="false" customHeight="false" outlineLevel="0" collapsed="false">
      <c r="A500" s="22" t="s">
        <v>1168</v>
      </c>
      <c r="B500" s="23" t="n">
        <v>46090</v>
      </c>
      <c r="C500" s="22" t="s">
        <v>959</v>
      </c>
      <c r="D500" s="22" t="s">
        <v>1633</v>
      </c>
      <c r="E500" s="21" t="n">
        <v>1016</v>
      </c>
      <c r="F500" s="22" t="s">
        <v>1634</v>
      </c>
      <c r="G500" s="27" t="n">
        <v>32</v>
      </c>
      <c r="H500" s="17" t="n">
        <v>59</v>
      </c>
      <c r="I500" s="17" t="n">
        <f aca="false">ROUND(G500*H500,2)</f>
        <v>1888</v>
      </c>
      <c r="J500" s="22" t="s">
        <v>725</v>
      </c>
    </row>
    <row r="501" customFormat="false" ht="15" hidden="false" customHeight="false" outlineLevel="0" collapsed="false">
      <c r="A501" s="22" t="s">
        <v>1168</v>
      </c>
      <c r="B501" s="23" t="n">
        <v>46090</v>
      </c>
      <c r="C501" s="22" t="s">
        <v>959</v>
      </c>
      <c r="D501" s="22" t="s">
        <v>1633</v>
      </c>
      <c r="E501" s="21" t="n">
        <v>1016</v>
      </c>
      <c r="F501" s="22" t="s">
        <v>1635</v>
      </c>
      <c r="G501" s="27" t="n">
        <v>25</v>
      </c>
      <c r="H501" s="17" t="n">
        <v>85.18</v>
      </c>
      <c r="I501" s="17" t="n">
        <f aca="false">ROUND(G501*H501,2)</f>
        <v>2129.5</v>
      </c>
      <c r="J501" s="22" t="s">
        <v>725</v>
      </c>
    </row>
    <row r="502" customFormat="false" ht="15" hidden="false" customHeight="false" outlineLevel="0" collapsed="false">
      <c r="A502" s="22" t="s">
        <v>1001</v>
      </c>
      <c r="B502" s="23" t="n">
        <v>46011</v>
      </c>
      <c r="C502" s="22" t="s">
        <v>1002</v>
      </c>
      <c r="D502" s="22" t="s">
        <v>1637</v>
      </c>
      <c r="E502" s="21" t="n">
        <v>1017</v>
      </c>
      <c r="F502" s="22" t="s">
        <v>1647</v>
      </c>
      <c r="G502" s="27" t="n">
        <v>17</v>
      </c>
      <c r="H502" s="17" t="n">
        <v>42.96</v>
      </c>
      <c r="I502" s="17" t="n">
        <f aca="false">ROUND(G502*H502,2)</f>
        <v>730.32</v>
      </c>
      <c r="J502" s="22" t="s">
        <v>728</v>
      </c>
    </row>
    <row r="503" customFormat="false" ht="15" hidden="false" customHeight="false" outlineLevel="0" collapsed="false">
      <c r="A503" s="22" t="s">
        <v>1001</v>
      </c>
      <c r="B503" s="23" t="n">
        <v>46011</v>
      </c>
      <c r="C503" s="22" t="s">
        <v>1002</v>
      </c>
      <c r="D503" s="22" t="s">
        <v>1637</v>
      </c>
      <c r="E503" s="21" t="n">
        <v>1017</v>
      </c>
      <c r="F503" s="22" t="s">
        <v>1647</v>
      </c>
      <c r="G503" s="27" t="n">
        <v>54</v>
      </c>
      <c r="H503" s="17" t="n">
        <v>42.29</v>
      </c>
      <c r="I503" s="17" t="n">
        <f aca="false">ROUND(G503*H503,2)</f>
        <v>2283.66</v>
      </c>
      <c r="J503" s="22" t="s">
        <v>728</v>
      </c>
    </row>
    <row r="504" customFormat="false" ht="15" hidden="false" customHeight="false" outlineLevel="0" collapsed="false">
      <c r="A504" s="22" t="s">
        <v>1001</v>
      </c>
      <c r="B504" s="23" t="n">
        <v>46011</v>
      </c>
      <c r="C504" s="22" t="s">
        <v>1002</v>
      </c>
      <c r="D504" s="22" t="s">
        <v>1637</v>
      </c>
      <c r="E504" s="21" t="n">
        <v>1017</v>
      </c>
      <c r="F504" s="22" t="s">
        <v>1647</v>
      </c>
      <c r="G504" s="27" t="n">
        <v>25</v>
      </c>
      <c r="H504" s="17" t="n">
        <v>43.34</v>
      </c>
      <c r="I504" s="17" t="n">
        <f aca="false">ROUND(G504*H504,2)</f>
        <v>1083.5</v>
      </c>
      <c r="J504" s="22" t="s">
        <v>728</v>
      </c>
    </row>
    <row r="505" customFormat="false" ht="15" hidden="false" customHeight="false" outlineLevel="0" collapsed="false">
      <c r="A505" s="22" t="s">
        <v>1014</v>
      </c>
      <c r="B505" s="23" t="n">
        <v>46021</v>
      </c>
      <c r="C505" s="22" t="s">
        <v>989</v>
      </c>
      <c r="D505" s="22" t="s">
        <v>1640</v>
      </c>
      <c r="E505" s="21" t="n">
        <v>1017</v>
      </c>
      <c r="F505" s="22" t="s">
        <v>1641</v>
      </c>
      <c r="G505" s="27" t="n">
        <v>1</v>
      </c>
      <c r="H505" s="17" t="n">
        <v>9558.27</v>
      </c>
      <c r="I505" s="17" t="n">
        <f aca="false">ROUND(G505*H505,2)</f>
        <v>9558.27</v>
      </c>
      <c r="J505" s="22" t="s">
        <v>725</v>
      </c>
    </row>
    <row r="506" customFormat="false" ht="15" hidden="false" customHeight="false" outlineLevel="0" collapsed="false">
      <c r="A506" s="22" t="s">
        <v>1014</v>
      </c>
      <c r="B506" s="23" t="n">
        <v>46021</v>
      </c>
      <c r="C506" s="22" t="s">
        <v>989</v>
      </c>
      <c r="D506" s="22" t="s">
        <v>1640</v>
      </c>
      <c r="E506" s="21" t="n">
        <v>1017</v>
      </c>
      <c r="F506" s="22" t="s">
        <v>1643</v>
      </c>
      <c r="G506" s="27" t="n">
        <v>1</v>
      </c>
      <c r="H506" s="17" t="n">
        <v>7601.18</v>
      </c>
      <c r="I506" s="17" t="n">
        <f aca="false">ROUND(G506*H506,2)</f>
        <v>7601.18</v>
      </c>
      <c r="J506" s="22" t="s">
        <v>725</v>
      </c>
    </row>
    <row r="507" customFormat="false" ht="15" hidden="false" customHeight="false" outlineLevel="0" collapsed="false">
      <c r="A507" s="22" t="s">
        <v>1014</v>
      </c>
      <c r="B507" s="23" t="n">
        <v>46021</v>
      </c>
      <c r="C507" s="22" t="s">
        <v>989</v>
      </c>
      <c r="D507" s="22" t="s">
        <v>1640</v>
      </c>
      <c r="E507" s="21" t="n">
        <v>1017</v>
      </c>
      <c r="F507" s="22" t="s">
        <v>1643</v>
      </c>
      <c r="G507" s="27" t="n">
        <v>1</v>
      </c>
      <c r="H507" s="17" t="n">
        <v>7395.07</v>
      </c>
      <c r="I507" s="17" t="n">
        <f aca="false">ROUND(G507*H507,2)</f>
        <v>7395.07</v>
      </c>
      <c r="J507" s="22" t="s">
        <v>725</v>
      </c>
    </row>
    <row r="508" customFormat="false" ht="15" hidden="false" customHeight="false" outlineLevel="0" collapsed="false">
      <c r="A508" s="22" t="s">
        <v>995</v>
      </c>
      <c r="B508" s="23" t="n">
        <v>46009</v>
      </c>
      <c r="C508" s="22" t="s">
        <v>964</v>
      </c>
      <c r="D508" s="22" t="s">
        <v>1630</v>
      </c>
      <c r="E508" s="21" t="n">
        <v>1017</v>
      </c>
      <c r="F508" s="22" t="s">
        <v>1631</v>
      </c>
      <c r="G508" s="27" t="n">
        <v>7</v>
      </c>
      <c r="H508" s="17" t="n">
        <v>230.37</v>
      </c>
      <c r="I508" s="17" t="n">
        <f aca="false">ROUND(G508*H508,2)</f>
        <v>1612.59</v>
      </c>
      <c r="J508" s="22" t="s">
        <v>725</v>
      </c>
    </row>
    <row r="509" customFormat="false" ht="15" hidden="false" customHeight="false" outlineLevel="0" collapsed="false">
      <c r="A509" s="22" t="s">
        <v>995</v>
      </c>
      <c r="B509" s="23" t="n">
        <v>46009</v>
      </c>
      <c r="C509" s="22" t="s">
        <v>964</v>
      </c>
      <c r="D509" s="22" t="s">
        <v>1630</v>
      </c>
      <c r="E509" s="21" t="n">
        <v>1017</v>
      </c>
      <c r="F509" s="22" t="s">
        <v>1652</v>
      </c>
      <c r="G509" s="27" t="n">
        <v>33</v>
      </c>
      <c r="H509" s="17" t="n">
        <v>73.43</v>
      </c>
      <c r="I509" s="17" t="n">
        <f aca="false">ROUND(G509*H509,2)</f>
        <v>2423.19</v>
      </c>
      <c r="J509" s="22" t="s">
        <v>725</v>
      </c>
    </row>
    <row r="510" customFormat="false" ht="15" hidden="false" customHeight="false" outlineLevel="0" collapsed="false">
      <c r="A510" s="22" t="s">
        <v>995</v>
      </c>
      <c r="B510" s="23" t="n">
        <v>46009</v>
      </c>
      <c r="C510" s="22" t="s">
        <v>964</v>
      </c>
      <c r="D510" s="22" t="s">
        <v>1630</v>
      </c>
      <c r="E510" s="21" t="n">
        <v>1017</v>
      </c>
      <c r="F510" s="22" t="s">
        <v>1652</v>
      </c>
      <c r="G510" s="27" t="n">
        <v>10</v>
      </c>
      <c r="H510" s="17" t="n">
        <v>77.04</v>
      </c>
      <c r="I510" s="17" t="n">
        <f aca="false">ROUND(G510*H510,2)</f>
        <v>770.4</v>
      </c>
      <c r="J510" s="22" t="s">
        <v>725</v>
      </c>
    </row>
    <row r="511" customFormat="false" ht="15" hidden="false" customHeight="false" outlineLevel="0" collapsed="false">
      <c r="A511" s="22" t="s">
        <v>991</v>
      </c>
      <c r="B511" s="23" t="n">
        <v>46008</v>
      </c>
      <c r="C511" s="22" t="s">
        <v>937</v>
      </c>
      <c r="D511" s="22" t="s">
        <v>1618</v>
      </c>
      <c r="E511" s="21" t="n">
        <v>1017</v>
      </c>
      <c r="F511" s="22" t="s">
        <v>1619</v>
      </c>
      <c r="G511" s="27" t="n">
        <v>11</v>
      </c>
      <c r="H511" s="17" t="n">
        <v>89.5</v>
      </c>
      <c r="I511" s="17" t="n">
        <f aca="false">ROUND(G511*H511,2)</f>
        <v>984.5</v>
      </c>
      <c r="J511" s="22" t="s">
        <v>725</v>
      </c>
    </row>
    <row r="512" customFormat="false" ht="15" hidden="false" customHeight="false" outlineLevel="0" collapsed="false">
      <c r="A512" s="22" t="s">
        <v>991</v>
      </c>
      <c r="B512" s="23" t="n">
        <v>46008</v>
      </c>
      <c r="C512" s="22" t="s">
        <v>937</v>
      </c>
      <c r="D512" s="22" t="s">
        <v>1618</v>
      </c>
      <c r="E512" s="21" t="n">
        <v>1017</v>
      </c>
      <c r="F512" s="22" t="s">
        <v>1620</v>
      </c>
      <c r="G512" s="27" t="n">
        <v>274</v>
      </c>
      <c r="H512" s="17" t="n">
        <v>9.95</v>
      </c>
      <c r="I512" s="17" t="n">
        <f aca="false">ROUND(G512*H512,2)</f>
        <v>2726.3</v>
      </c>
      <c r="J512" s="22" t="s">
        <v>725</v>
      </c>
    </row>
    <row r="513" customFormat="false" ht="15" hidden="false" customHeight="false" outlineLevel="0" collapsed="false">
      <c r="A513" s="22" t="s">
        <v>991</v>
      </c>
      <c r="B513" s="23" t="n">
        <v>46008</v>
      </c>
      <c r="C513" s="22" t="s">
        <v>937</v>
      </c>
      <c r="D513" s="22" t="s">
        <v>1618</v>
      </c>
      <c r="E513" s="21" t="n">
        <v>1017</v>
      </c>
      <c r="F513" s="22" t="s">
        <v>1620</v>
      </c>
      <c r="G513" s="27" t="n">
        <v>272</v>
      </c>
      <c r="H513" s="17" t="n">
        <v>10.28</v>
      </c>
      <c r="I513" s="17" t="n">
        <f aca="false">ROUND(G513*H513,2)</f>
        <v>2796.16</v>
      </c>
      <c r="J513" s="22" t="s">
        <v>725</v>
      </c>
    </row>
    <row r="514" customFormat="false" ht="15" hidden="false" customHeight="false" outlineLevel="0" collapsed="false">
      <c r="A514" s="22" t="s">
        <v>1038</v>
      </c>
      <c r="B514" s="23" t="n">
        <v>46037</v>
      </c>
      <c r="C514" s="22" t="s">
        <v>959</v>
      </c>
      <c r="D514" s="22" t="s">
        <v>1633</v>
      </c>
      <c r="E514" s="21" t="n">
        <v>1017</v>
      </c>
      <c r="F514" s="22" t="s">
        <v>1635</v>
      </c>
      <c r="G514" s="27" t="n">
        <v>14</v>
      </c>
      <c r="H514" s="17" t="n">
        <v>82.78</v>
      </c>
      <c r="I514" s="17" t="n">
        <f aca="false">ROUND(G514*H514,2)</f>
        <v>1158.92</v>
      </c>
      <c r="J514" s="22" t="s">
        <v>725</v>
      </c>
    </row>
    <row r="515" customFormat="false" ht="15" hidden="false" customHeight="false" outlineLevel="0" collapsed="false">
      <c r="A515" s="22" t="s">
        <v>1038</v>
      </c>
      <c r="B515" s="23" t="n">
        <v>46037</v>
      </c>
      <c r="C515" s="22" t="s">
        <v>959</v>
      </c>
      <c r="D515" s="22" t="s">
        <v>1633</v>
      </c>
      <c r="E515" s="21" t="n">
        <v>1017</v>
      </c>
      <c r="F515" s="22" t="s">
        <v>1636</v>
      </c>
      <c r="G515" s="27" t="n">
        <v>9</v>
      </c>
      <c r="H515" s="17" t="n">
        <v>125.25</v>
      </c>
      <c r="I515" s="17" t="n">
        <f aca="false">ROUND(G515*H515,2)</f>
        <v>1127.25</v>
      </c>
      <c r="J515" s="22" t="s">
        <v>725</v>
      </c>
    </row>
    <row r="516" customFormat="false" ht="15" hidden="false" customHeight="false" outlineLevel="0" collapsed="false">
      <c r="A516" s="22" t="s">
        <v>1121</v>
      </c>
      <c r="B516" s="23" t="n">
        <v>46075</v>
      </c>
      <c r="C516" s="22" t="s">
        <v>964</v>
      </c>
      <c r="D516" s="22" t="s">
        <v>1630</v>
      </c>
      <c r="E516" s="21" t="n">
        <v>1018</v>
      </c>
      <c r="F516" s="22" t="s">
        <v>1632</v>
      </c>
      <c r="G516" s="27" t="n">
        <v>22</v>
      </c>
      <c r="H516" s="17" t="n">
        <v>117.62</v>
      </c>
      <c r="I516" s="17" t="n">
        <f aca="false">ROUND(G516*H516,2)</f>
        <v>2587.64</v>
      </c>
      <c r="J516" s="22" t="s">
        <v>725</v>
      </c>
    </row>
    <row r="517" customFormat="false" ht="15" hidden="false" customHeight="false" outlineLevel="0" collapsed="false">
      <c r="A517" s="22" t="s">
        <v>1121</v>
      </c>
      <c r="B517" s="23" t="n">
        <v>46075</v>
      </c>
      <c r="C517" s="22" t="s">
        <v>964</v>
      </c>
      <c r="D517" s="22" t="s">
        <v>1630</v>
      </c>
      <c r="E517" s="21" t="n">
        <v>1018</v>
      </c>
      <c r="F517" s="22" t="s">
        <v>1652</v>
      </c>
      <c r="G517" s="27" t="n">
        <v>27</v>
      </c>
      <c r="H517" s="17" t="n">
        <v>72.04</v>
      </c>
      <c r="I517" s="17" t="n">
        <f aca="false">ROUND(G517*H517,2)</f>
        <v>1945.08</v>
      </c>
      <c r="J517" s="22" t="s">
        <v>725</v>
      </c>
    </row>
    <row r="518" customFormat="false" ht="15" hidden="false" customHeight="false" outlineLevel="0" collapsed="false">
      <c r="A518" s="22" t="s">
        <v>1121</v>
      </c>
      <c r="B518" s="23" t="n">
        <v>46075</v>
      </c>
      <c r="C518" s="22" t="s">
        <v>964</v>
      </c>
      <c r="D518" s="22" t="s">
        <v>1630</v>
      </c>
      <c r="E518" s="21" t="n">
        <v>1018</v>
      </c>
      <c r="F518" s="22" t="s">
        <v>1632</v>
      </c>
      <c r="G518" s="27" t="n">
        <v>7</v>
      </c>
      <c r="H518" s="17" t="n">
        <v>116.04</v>
      </c>
      <c r="I518" s="17" t="n">
        <f aca="false">ROUND(G518*H518,2)</f>
        <v>812.28</v>
      </c>
      <c r="J518" s="22" t="s">
        <v>725</v>
      </c>
    </row>
    <row r="519" customFormat="false" ht="15" hidden="false" customHeight="false" outlineLevel="0" collapsed="false">
      <c r="A519" s="22" t="s">
        <v>1121</v>
      </c>
      <c r="B519" s="23" t="n">
        <v>46075</v>
      </c>
      <c r="C519" s="22" t="s">
        <v>964</v>
      </c>
      <c r="D519" s="22" t="s">
        <v>1630</v>
      </c>
      <c r="E519" s="21" t="n">
        <v>1018</v>
      </c>
      <c r="F519" s="22" t="s">
        <v>1632</v>
      </c>
      <c r="G519" s="27" t="n">
        <v>9</v>
      </c>
      <c r="H519" s="17" t="n">
        <v>116.86</v>
      </c>
      <c r="I519" s="17" t="n">
        <f aca="false">ROUND(G519*H519,2)</f>
        <v>1051.74</v>
      </c>
      <c r="J519" s="22" t="s">
        <v>725</v>
      </c>
    </row>
    <row r="520" customFormat="false" ht="15" hidden="false" customHeight="false" outlineLevel="0" collapsed="false">
      <c r="A520" s="22" t="s">
        <v>1121</v>
      </c>
      <c r="B520" s="23" t="n">
        <v>46075</v>
      </c>
      <c r="C520" s="22" t="s">
        <v>964</v>
      </c>
      <c r="D520" s="22" t="s">
        <v>1630</v>
      </c>
      <c r="E520" s="21" t="n">
        <v>1018</v>
      </c>
      <c r="F520" s="22" t="s">
        <v>1631</v>
      </c>
      <c r="G520" s="27" t="n">
        <v>4</v>
      </c>
      <c r="H520" s="17" t="n">
        <v>227.15</v>
      </c>
      <c r="I520" s="17" t="n">
        <f aca="false">ROUND(G520*H520,2)</f>
        <v>908.6</v>
      </c>
      <c r="J520" s="22" t="s">
        <v>725</v>
      </c>
    </row>
    <row r="521" customFormat="false" ht="15" hidden="false" customHeight="false" outlineLevel="0" collapsed="false">
      <c r="A521" s="22" t="s">
        <v>1463</v>
      </c>
      <c r="B521" s="23" t="n">
        <v>46198</v>
      </c>
      <c r="C521" s="22" t="s">
        <v>929</v>
      </c>
      <c r="D521" s="22" t="s">
        <v>1637</v>
      </c>
      <c r="E521" s="21" t="n">
        <v>1018</v>
      </c>
      <c r="F521" s="22" t="s">
        <v>1639</v>
      </c>
      <c r="G521" s="27" t="n">
        <v>1</v>
      </c>
      <c r="H521" s="17" t="n">
        <v>2101.27</v>
      </c>
      <c r="I521" s="17" t="n">
        <f aca="false">ROUND(G521*H521,2)</f>
        <v>2101.27</v>
      </c>
      <c r="J521" s="22" t="s">
        <v>725</v>
      </c>
    </row>
    <row r="522" customFormat="false" ht="15" hidden="false" customHeight="false" outlineLevel="0" collapsed="false">
      <c r="A522" s="22" t="s">
        <v>1463</v>
      </c>
      <c r="B522" s="23" t="n">
        <v>46198</v>
      </c>
      <c r="C522" s="22" t="s">
        <v>929</v>
      </c>
      <c r="D522" s="22" t="s">
        <v>1637</v>
      </c>
      <c r="E522" s="21" t="n">
        <v>1018</v>
      </c>
      <c r="F522" s="22" t="s">
        <v>1639</v>
      </c>
      <c r="G522" s="27" t="n">
        <v>1</v>
      </c>
      <c r="H522" s="17" t="n">
        <v>2185.23</v>
      </c>
      <c r="I522" s="17" t="n">
        <f aca="false">ROUND(G522*H522,2)</f>
        <v>2185.23</v>
      </c>
      <c r="J522" s="22" t="s">
        <v>725</v>
      </c>
    </row>
    <row r="523" customFormat="false" ht="15" hidden="false" customHeight="false" outlineLevel="0" collapsed="false">
      <c r="A523" s="22" t="s">
        <v>1463</v>
      </c>
      <c r="B523" s="23" t="n">
        <v>46198</v>
      </c>
      <c r="C523" s="22" t="s">
        <v>929</v>
      </c>
      <c r="D523" s="22" t="s">
        <v>1637</v>
      </c>
      <c r="E523" s="21" t="n">
        <v>1018</v>
      </c>
      <c r="F523" s="22" t="s">
        <v>1638</v>
      </c>
      <c r="G523" s="27" t="n">
        <v>8</v>
      </c>
      <c r="H523" s="17" t="n">
        <v>219.5</v>
      </c>
      <c r="I523" s="17" t="n">
        <f aca="false">ROUND(G523*H523,2)</f>
        <v>1756</v>
      </c>
      <c r="J523" s="22" t="s">
        <v>725</v>
      </c>
    </row>
    <row r="524" customFormat="false" ht="15" hidden="false" customHeight="false" outlineLevel="0" collapsed="false">
      <c r="A524" s="22" t="s">
        <v>1463</v>
      </c>
      <c r="B524" s="23" t="n">
        <v>46198</v>
      </c>
      <c r="C524" s="22" t="s">
        <v>929</v>
      </c>
      <c r="D524" s="22" t="s">
        <v>1637</v>
      </c>
      <c r="E524" s="21" t="n">
        <v>1018</v>
      </c>
      <c r="F524" s="22" t="s">
        <v>1639</v>
      </c>
      <c r="G524" s="27" t="n">
        <v>1</v>
      </c>
      <c r="H524" s="17" t="n">
        <v>2156.92</v>
      </c>
      <c r="I524" s="17" t="n">
        <f aca="false">ROUND(G524*H524,2)</f>
        <v>2156.92</v>
      </c>
      <c r="J524" s="22" t="s">
        <v>725</v>
      </c>
    </row>
    <row r="525" customFormat="false" ht="15" hidden="false" customHeight="false" outlineLevel="0" collapsed="false">
      <c r="A525" s="22" t="s">
        <v>1336</v>
      </c>
      <c r="B525" s="23" t="n">
        <v>46148</v>
      </c>
      <c r="C525" s="22" t="s">
        <v>1002</v>
      </c>
      <c r="D525" s="22" t="s">
        <v>1637</v>
      </c>
      <c r="E525" s="21" t="n">
        <v>1018</v>
      </c>
      <c r="F525" s="22" t="s">
        <v>1638</v>
      </c>
      <c r="G525" s="27" t="n">
        <v>13</v>
      </c>
      <c r="H525" s="17" t="n">
        <v>206.23</v>
      </c>
      <c r="I525" s="17" t="n">
        <f aca="false">ROUND(G525*H525,2)</f>
        <v>2680.99</v>
      </c>
      <c r="J525" s="22" t="s">
        <v>725</v>
      </c>
    </row>
    <row r="526" customFormat="false" ht="15" hidden="false" customHeight="false" outlineLevel="0" collapsed="false">
      <c r="A526" s="22" t="s">
        <v>1336</v>
      </c>
      <c r="B526" s="23" t="n">
        <v>46148</v>
      </c>
      <c r="C526" s="22" t="s">
        <v>1002</v>
      </c>
      <c r="D526" s="22" t="s">
        <v>1637</v>
      </c>
      <c r="E526" s="21" t="n">
        <v>1018</v>
      </c>
      <c r="F526" s="22" t="s">
        <v>1639</v>
      </c>
      <c r="G526" s="27" t="n">
        <v>1</v>
      </c>
      <c r="H526" s="17" t="n">
        <v>2128.72</v>
      </c>
      <c r="I526" s="17" t="n">
        <f aca="false">ROUND(G526*H526,2)</f>
        <v>2128.72</v>
      </c>
      <c r="J526" s="22" t="s">
        <v>725</v>
      </c>
    </row>
    <row r="527" customFormat="false" ht="15" hidden="false" customHeight="false" outlineLevel="0" collapsed="false">
      <c r="A527" s="22" t="s">
        <v>1336</v>
      </c>
      <c r="B527" s="23" t="n">
        <v>46148</v>
      </c>
      <c r="C527" s="22" t="s">
        <v>1002</v>
      </c>
      <c r="D527" s="22" t="s">
        <v>1637</v>
      </c>
      <c r="E527" s="21" t="n">
        <v>1018</v>
      </c>
      <c r="F527" s="22" t="s">
        <v>1638</v>
      </c>
      <c r="G527" s="27" t="n">
        <v>6</v>
      </c>
      <c r="H527" s="17" t="n">
        <v>204.52</v>
      </c>
      <c r="I527" s="17" t="n">
        <f aca="false">ROUND(G527*H527,2)</f>
        <v>1227.12</v>
      </c>
      <c r="J527" s="22" t="s">
        <v>725</v>
      </c>
    </row>
    <row r="528" customFormat="false" ht="15" hidden="false" customHeight="false" outlineLevel="0" collapsed="false">
      <c r="A528" s="22" t="s">
        <v>1336</v>
      </c>
      <c r="B528" s="23" t="n">
        <v>46148</v>
      </c>
      <c r="C528" s="22" t="s">
        <v>1002</v>
      </c>
      <c r="D528" s="22" t="s">
        <v>1637</v>
      </c>
      <c r="E528" s="21" t="n">
        <v>1018</v>
      </c>
      <c r="F528" s="22" t="s">
        <v>1638</v>
      </c>
      <c r="G528" s="27" t="n">
        <v>10</v>
      </c>
      <c r="H528" s="17" t="n">
        <v>206.33</v>
      </c>
      <c r="I528" s="17" t="n">
        <f aca="false">ROUND(G528*H528,2)</f>
        <v>2063.3</v>
      </c>
      <c r="J528" s="22" t="s">
        <v>725</v>
      </c>
    </row>
    <row r="529" customFormat="false" ht="15" hidden="false" customHeight="false" outlineLevel="0" collapsed="false">
      <c r="A529" s="22" t="s">
        <v>1336</v>
      </c>
      <c r="B529" s="23" t="n">
        <v>46148</v>
      </c>
      <c r="C529" s="22" t="s">
        <v>1002</v>
      </c>
      <c r="D529" s="22" t="s">
        <v>1637</v>
      </c>
      <c r="E529" s="21" t="n">
        <v>1018</v>
      </c>
      <c r="F529" s="22" t="s">
        <v>1639</v>
      </c>
      <c r="G529" s="27" t="n">
        <v>1</v>
      </c>
      <c r="H529" s="17" t="n">
        <v>2141.73</v>
      </c>
      <c r="I529" s="17" t="n">
        <f aca="false">ROUND(G529*H529,2)</f>
        <v>2141.73</v>
      </c>
      <c r="J529" s="22" t="s">
        <v>725</v>
      </c>
    </row>
    <row r="530" customFormat="false" ht="15" hidden="false" customHeight="false" outlineLevel="0" collapsed="false">
      <c r="A530" s="22" t="s">
        <v>1100</v>
      </c>
      <c r="B530" s="23" t="n">
        <v>46067</v>
      </c>
      <c r="C530" s="22" t="s">
        <v>1002</v>
      </c>
      <c r="D530" s="22" t="s">
        <v>1637</v>
      </c>
      <c r="E530" s="21" t="n">
        <v>1018</v>
      </c>
      <c r="F530" s="22" t="s">
        <v>1638</v>
      </c>
      <c r="G530" s="27" t="n">
        <v>4</v>
      </c>
      <c r="H530" s="17" t="n">
        <v>207.5</v>
      </c>
      <c r="I530" s="17" t="n">
        <f aca="false">ROUND(G530*H530,2)</f>
        <v>830</v>
      </c>
      <c r="J530" s="22" t="s">
        <v>725</v>
      </c>
    </row>
    <row r="531" customFormat="false" ht="15" hidden="false" customHeight="false" outlineLevel="0" collapsed="false">
      <c r="A531" s="22" t="s">
        <v>1100</v>
      </c>
      <c r="B531" s="23" t="n">
        <v>46067</v>
      </c>
      <c r="C531" s="22" t="s">
        <v>1002</v>
      </c>
      <c r="D531" s="22" t="s">
        <v>1637</v>
      </c>
      <c r="E531" s="21" t="n">
        <v>1018</v>
      </c>
      <c r="F531" s="22" t="s">
        <v>1638</v>
      </c>
      <c r="G531" s="27" t="n">
        <v>10</v>
      </c>
      <c r="H531" s="17" t="n">
        <v>203.85</v>
      </c>
      <c r="I531" s="17" t="n">
        <f aca="false">ROUND(G531*H531,2)</f>
        <v>2038.5</v>
      </c>
      <c r="J531" s="22" t="s">
        <v>725</v>
      </c>
    </row>
    <row r="532" customFormat="false" ht="15" hidden="false" customHeight="false" outlineLevel="0" collapsed="false">
      <c r="A532" s="22" t="s">
        <v>1100</v>
      </c>
      <c r="B532" s="23" t="n">
        <v>46067</v>
      </c>
      <c r="C532" s="22" t="s">
        <v>1002</v>
      </c>
      <c r="D532" s="22" t="s">
        <v>1637</v>
      </c>
      <c r="E532" s="21" t="n">
        <v>1018</v>
      </c>
      <c r="F532" s="22" t="s">
        <v>1638</v>
      </c>
      <c r="G532" s="27" t="n">
        <v>6</v>
      </c>
      <c r="H532" s="17" t="n">
        <v>210</v>
      </c>
      <c r="I532" s="17" t="n">
        <f aca="false">ROUND(G532*H532,2)</f>
        <v>1260</v>
      </c>
      <c r="J532" s="22" t="s">
        <v>725</v>
      </c>
    </row>
    <row r="533" customFormat="false" ht="15" hidden="false" customHeight="false" outlineLevel="0" collapsed="false">
      <c r="A533" s="22" t="s">
        <v>1100</v>
      </c>
      <c r="B533" s="23" t="n">
        <v>46067</v>
      </c>
      <c r="C533" s="22" t="s">
        <v>1002</v>
      </c>
      <c r="D533" s="22" t="s">
        <v>1637</v>
      </c>
      <c r="E533" s="21" t="n">
        <v>1018</v>
      </c>
      <c r="F533" s="22" t="s">
        <v>1639</v>
      </c>
      <c r="G533" s="27" t="n">
        <v>1</v>
      </c>
      <c r="H533" s="17" t="n">
        <v>2244.86</v>
      </c>
      <c r="I533" s="17" t="n">
        <f aca="false">ROUND(G533*H533,2)</f>
        <v>2244.86</v>
      </c>
      <c r="J533" s="22" t="s">
        <v>725</v>
      </c>
    </row>
    <row r="534" customFormat="false" ht="15" hidden="false" customHeight="false" outlineLevel="0" collapsed="false">
      <c r="A534" s="22" t="s">
        <v>1100</v>
      </c>
      <c r="B534" s="23" t="n">
        <v>46067</v>
      </c>
      <c r="C534" s="22" t="s">
        <v>1002</v>
      </c>
      <c r="D534" s="22" t="s">
        <v>1637</v>
      </c>
      <c r="E534" s="21" t="n">
        <v>1018</v>
      </c>
      <c r="F534" s="22" t="s">
        <v>1639</v>
      </c>
      <c r="G534" s="27" t="n">
        <v>1</v>
      </c>
      <c r="H534" s="17" t="n">
        <v>2235.08</v>
      </c>
      <c r="I534" s="17" t="n">
        <f aca="false">ROUND(G534*H534,2)</f>
        <v>2235.08</v>
      </c>
      <c r="J534" s="22" t="s">
        <v>725</v>
      </c>
    </row>
    <row r="535" customFormat="false" ht="15" hidden="false" customHeight="false" outlineLevel="0" collapsed="false">
      <c r="A535" s="22" t="s">
        <v>1478</v>
      </c>
      <c r="B535" s="23" t="n">
        <v>46202</v>
      </c>
      <c r="C535" s="22" t="s">
        <v>1092</v>
      </c>
      <c r="D535" s="22" t="s">
        <v>1640</v>
      </c>
      <c r="E535" s="21" t="n">
        <v>1018</v>
      </c>
      <c r="F535" s="22" t="s">
        <v>1643</v>
      </c>
      <c r="G535" s="27" t="n">
        <v>1</v>
      </c>
      <c r="H535" s="17" t="n">
        <v>7251.32</v>
      </c>
      <c r="I535" s="17" t="n">
        <f aca="false">ROUND(G535*H535,2)</f>
        <v>7251.32</v>
      </c>
      <c r="J535" s="22" t="s">
        <v>725</v>
      </c>
    </row>
    <row r="536" customFormat="false" ht="15" hidden="false" customHeight="false" outlineLevel="0" collapsed="false">
      <c r="A536" s="22" t="s">
        <v>1478</v>
      </c>
      <c r="B536" s="23" t="n">
        <v>46202</v>
      </c>
      <c r="C536" s="22" t="s">
        <v>1092</v>
      </c>
      <c r="D536" s="22" t="s">
        <v>1640</v>
      </c>
      <c r="E536" s="21" t="n">
        <v>1018</v>
      </c>
      <c r="F536" s="22" t="s">
        <v>1642</v>
      </c>
      <c r="G536" s="27" t="n">
        <v>1</v>
      </c>
      <c r="H536" s="17" t="n">
        <v>4022.1</v>
      </c>
      <c r="I536" s="17" t="n">
        <f aca="false">ROUND(G536*H536,2)</f>
        <v>4022.1</v>
      </c>
      <c r="J536" s="22" t="s">
        <v>725</v>
      </c>
    </row>
    <row r="537" customFormat="false" ht="15" hidden="false" customHeight="false" outlineLevel="0" collapsed="false">
      <c r="A537" s="22" t="s">
        <v>1469</v>
      </c>
      <c r="B537" s="23" t="n">
        <v>46200</v>
      </c>
      <c r="C537" s="22" t="s">
        <v>949</v>
      </c>
      <c r="D537" s="22" t="s">
        <v>1644</v>
      </c>
      <c r="E537" s="21" t="n">
        <v>1018</v>
      </c>
      <c r="F537" s="22" t="s">
        <v>1646</v>
      </c>
      <c r="G537" s="27" t="n">
        <v>2</v>
      </c>
      <c r="H537" s="17" t="n">
        <v>768.59</v>
      </c>
      <c r="I537" s="17" t="n">
        <f aca="false">ROUND(G537*H537,2)</f>
        <v>1537.18</v>
      </c>
      <c r="J537" s="22" t="s">
        <v>725</v>
      </c>
    </row>
    <row r="538" customFormat="false" ht="15" hidden="false" customHeight="false" outlineLevel="0" collapsed="false">
      <c r="A538" s="22" t="s">
        <v>1469</v>
      </c>
      <c r="B538" s="23" t="n">
        <v>46200</v>
      </c>
      <c r="C538" s="22" t="s">
        <v>949</v>
      </c>
      <c r="D538" s="22" t="s">
        <v>1644</v>
      </c>
      <c r="E538" s="21" t="n">
        <v>1018</v>
      </c>
      <c r="F538" s="22" t="s">
        <v>1645</v>
      </c>
      <c r="G538" s="27" t="n">
        <v>2</v>
      </c>
      <c r="H538" s="17" t="n">
        <v>650.24</v>
      </c>
      <c r="I538" s="17" t="n">
        <f aca="false">ROUND(G538*H538,2)</f>
        <v>1300.48</v>
      </c>
      <c r="J538" s="22" t="s">
        <v>725</v>
      </c>
    </row>
    <row r="539" customFormat="false" ht="15" hidden="false" customHeight="false" outlineLevel="0" collapsed="false">
      <c r="A539" s="22" t="s">
        <v>1469</v>
      </c>
      <c r="B539" s="23" t="n">
        <v>46200</v>
      </c>
      <c r="C539" s="22" t="s">
        <v>949</v>
      </c>
      <c r="D539" s="22" t="s">
        <v>1644</v>
      </c>
      <c r="E539" s="21" t="n">
        <v>1018</v>
      </c>
      <c r="F539" s="22" t="s">
        <v>1646</v>
      </c>
      <c r="G539" s="27" t="n">
        <v>1</v>
      </c>
      <c r="H539" s="17" t="n">
        <v>798.97</v>
      </c>
      <c r="I539" s="17" t="n">
        <f aca="false">ROUND(G539*H539,2)</f>
        <v>798.97</v>
      </c>
      <c r="J539" s="22" t="s">
        <v>725</v>
      </c>
    </row>
    <row r="540" customFormat="false" ht="15" hidden="false" customHeight="false" outlineLevel="0" collapsed="false">
      <c r="A540" s="22" t="s">
        <v>1199</v>
      </c>
      <c r="B540" s="23" t="n">
        <v>46100</v>
      </c>
      <c r="C540" s="22" t="s">
        <v>957</v>
      </c>
      <c r="D540" s="22" t="s">
        <v>1625</v>
      </c>
      <c r="E540" s="21" t="n">
        <v>1018</v>
      </c>
      <c r="F540" s="22" t="s">
        <v>1626</v>
      </c>
      <c r="G540" s="27" t="n">
        <v>20</v>
      </c>
      <c r="H540" s="17" t="n">
        <v>58.94</v>
      </c>
      <c r="I540" s="17" t="n">
        <f aca="false">ROUND(G540*H540,2)</f>
        <v>1178.8</v>
      </c>
      <c r="J540" s="22" t="s">
        <v>725</v>
      </c>
    </row>
    <row r="541" customFormat="false" ht="15" hidden="false" customHeight="false" outlineLevel="0" collapsed="false">
      <c r="A541" s="22" t="s">
        <v>1199</v>
      </c>
      <c r="B541" s="23" t="n">
        <v>46100</v>
      </c>
      <c r="C541" s="22" t="s">
        <v>957</v>
      </c>
      <c r="D541" s="22" t="s">
        <v>1625</v>
      </c>
      <c r="E541" s="21" t="n">
        <v>1018</v>
      </c>
      <c r="F541" s="22" t="s">
        <v>1628</v>
      </c>
      <c r="G541" s="27" t="n">
        <v>4</v>
      </c>
      <c r="H541" s="17" t="n">
        <v>420.07</v>
      </c>
      <c r="I541" s="17" t="n">
        <f aca="false">ROUND(G541*H541,2)</f>
        <v>1680.28</v>
      </c>
      <c r="J541" s="22" t="s">
        <v>725</v>
      </c>
    </row>
    <row r="542" customFormat="false" ht="15" hidden="false" customHeight="false" outlineLevel="0" collapsed="false">
      <c r="A542" s="22" t="s">
        <v>1199</v>
      </c>
      <c r="B542" s="23" t="n">
        <v>46100</v>
      </c>
      <c r="C542" s="22" t="s">
        <v>957</v>
      </c>
      <c r="D542" s="22" t="s">
        <v>1625</v>
      </c>
      <c r="E542" s="21" t="n">
        <v>1018</v>
      </c>
      <c r="F542" s="22" t="s">
        <v>1626</v>
      </c>
      <c r="G542" s="27" t="n">
        <v>39</v>
      </c>
      <c r="H542" s="17" t="n">
        <v>60.66</v>
      </c>
      <c r="I542" s="17" t="n">
        <f aca="false">ROUND(G542*H542,2)</f>
        <v>2365.74</v>
      </c>
      <c r="J542" s="22" t="s">
        <v>725</v>
      </c>
    </row>
    <row r="543" customFormat="false" ht="15" hidden="false" customHeight="false" outlineLevel="0" collapsed="false">
      <c r="A543" s="22" t="s">
        <v>1199</v>
      </c>
      <c r="B543" s="23" t="n">
        <v>46100</v>
      </c>
      <c r="C543" s="22" t="s">
        <v>957</v>
      </c>
      <c r="D543" s="22" t="s">
        <v>1625</v>
      </c>
      <c r="E543" s="21" t="n">
        <v>1018</v>
      </c>
      <c r="F543" s="22" t="s">
        <v>1627</v>
      </c>
      <c r="G543" s="27" t="n">
        <v>42</v>
      </c>
      <c r="H543" s="17" t="n">
        <v>51.06</v>
      </c>
      <c r="I543" s="17" t="n">
        <f aca="false">ROUND(G543*H543,2)</f>
        <v>2144.52</v>
      </c>
      <c r="J543" s="22" t="s">
        <v>725</v>
      </c>
    </row>
    <row r="544" customFormat="false" ht="15" hidden="false" customHeight="false" outlineLevel="0" collapsed="false">
      <c r="A544" s="22" t="s">
        <v>1199</v>
      </c>
      <c r="B544" s="23" t="n">
        <v>46100</v>
      </c>
      <c r="C544" s="22" t="s">
        <v>957</v>
      </c>
      <c r="D544" s="22" t="s">
        <v>1625</v>
      </c>
      <c r="E544" s="21" t="n">
        <v>1018</v>
      </c>
      <c r="F544" s="22" t="s">
        <v>1626</v>
      </c>
      <c r="G544" s="27" t="n">
        <v>33</v>
      </c>
      <c r="H544" s="17" t="n">
        <v>57.66</v>
      </c>
      <c r="I544" s="17" t="n">
        <f aca="false">ROUND(G544*H544,2)</f>
        <v>1902.78</v>
      </c>
      <c r="J544" s="22" t="s">
        <v>725</v>
      </c>
    </row>
    <row r="545" customFormat="false" ht="15" hidden="false" customHeight="false" outlineLevel="0" collapsed="false">
      <c r="A545" s="22" t="s">
        <v>1114</v>
      </c>
      <c r="B545" s="23" t="n">
        <v>46073</v>
      </c>
      <c r="C545" s="22" t="s">
        <v>1002</v>
      </c>
      <c r="D545" s="22" t="s">
        <v>1637</v>
      </c>
      <c r="E545" s="21" t="n">
        <v>1018</v>
      </c>
      <c r="F545" s="22" t="s">
        <v>1647</v>
      </c>
      <c r="G545" s="27" t="n">
        <v>26</v>
      </c>
      <c r="H545" s="17" t="n">
        <v>41.92</v>
      </c>
      <c r="I545" s="17" t="n">
        <f aca="false">ROUND(G545*H545,2)</f>
        <v>1089.92</v>
      </c>
      <c r="J545" s="22" t="s">
        <v>728</v>
      </c>
    </row>
    <row r="546" customFormat="false" ht="15" hidden="false" customHeight="false" outlineLevel="0" collapsed="false">
      <c r="A546" s="22" t="s">
        <v>1114</v>
      </c>
      <c r="B546" s="23" t="n">
        <v>46073</v>
      </c>
      <c r="C546" s="22" t="s">
        <v>1002</v>
      </c>
      <c r="D546" s="22" t="s">
        <v>1637</v>
      </c>
      <c r="E546" s="21" t="n">
        <v>1018</v>
      </c>
      <c r="F546" s="22" t="s">
        <v>1639</v>
      </c>
      <c r="G546" s="27" t="n">
        <v>1</v>
      </c>
      <c r="H546" s="17" t="n">
        <v>2256.63</v>
      </c>
      <c r="I546" s="17" t="n">
        <f aca="false">ROUND(G546*H546,2)</f>
        <v>2256.63</v>
      </c>
      <c r="J546" s="22" t="s">
        <v>728</v>
      </c>
    </row>
    <row r="547" customFormat="false" ht="15" hidden="false" customHeight="false" outlineLevel="0" collapsed="false">
      <c r="A547" s="22" t="s">
        <v>1114</v>
      </c>
      <c r="B547" s="23" t="n">
        <v>46073</v>
      </c>
      <c r="C547" s="22" t="s">
        <v>1002</v>
      </c>
      <c r="D547" s="22" t="s">
        <v>1637</v>
      </c>
      <c r="E547" s="21" t="n">
        <v>1018</v>
      </c>
      <c r="F547" s="22" t="s">
        <v>1647</v>
      </c>
      <c r="G547" s="27" t="n">
        <v>63</v>
      </c>
      <c r="H547" s="17" t="n">
        <v>40.74</v>
      </c>
      <c r="I547" s="17" t="n">
        <f aca="false">ROUND(G547*H547,2)</f>
        <v>2566.62</v>
      </c>
      <c r="J547" s="22" t="s">
        <v>728</v>
      </c>
    </row>
    <row r="548" customFormat="false" ht="15" hidden="false" customHeight="false" outlineLevel="0" collapsed="false">
      <c r="A548" s="22" t="s">
        <v>1114</v>
      </c>
      <c r="B548" s="23" t="n">
        <v>46073</v>
      </c>
      <c r="C548" s="22" t="s">
        <v>1002</v>
      </c>
      <c r="D548" s="22" t="s">
        <v>1637</v>
      </c>
      <c r="E548" s="21" t="n">
        <v>1018</v>
      </c>
      <c r="F548" s="22" t="s">
        <v>1638</v>
      </c>
      <c r="G548" s="27" t="n">
        <v>7</v>
      </c>
      <c r="H548" s="17" t="n">
        <v>204.16</v>
      </c>
      <c r="I548" s="17" t="n">
        <f aca="false">ROUND(G548*H548,2)</f>
        <v>1429.12</v>
      </c>
      <c r="J548" s="22" t="s">
        <v>728</v>
      </c>
    </row>
    <row r="549" customFormat="false" ht="15" hidden="false" customHeight="false" outlineLevel="0" collapsed="false">
      <c r="A549" s="22" t="s">
        <v>1392</v>
      </c>
      <c r="B549" s="23" t="n">
        <v>46168</v>
      </c>
      <c r="C549" s="22" t="s">
        <v>949</v>
      </c>
      <c r="D549" s="22" t="s">
        <v>1644</v>
      </c>
      <c r="E549" s="21" t="n">
        <v>1018</v>
      </c>
      <c r="F549" s="22" t="s">
        <v>1646</v>
      </c>
      <c r="G549" s="27" t="n">
        <v>3</v>
      </c>
      <c r="H549" s="17" t="n">
        <v>781.56</v>
      </c>
      <c r="I549" s="17" t="n">
        <f aca="false">ROUND(G549*H549,2)</f>
        <v>2344.68</v>
      </c>
      <c r="J549" s="22" t="s">
        <v>725</v>
      </c>
    </row>
    <row r="550" customFormat="false" ht="15" hidden="false" customHeight="false" outlineLevel="0" collapsed="false">
      <c r="A550" s="22" t="s">
        <v>1392</v>
      </c>
      <c r="B550" s="23" t="n">
        <v>46168</v>
      </c>
      <c r="C550" s="22" t="s">
        <v>949</v>
      </c>
      <c r="D550" s="22" t="s">
        <v>1644</v>
      </c>
      <c r="E550" s="21" t="n">
        <v>1018</v>
      </c>
      <c r="F550" s="22" t="s">
        <v>1645</v>
      </c>
      <c r="G550" s="27" t="n">
        <v>1</v>
      </c>
      <c r="H550" s="17" t="n">
        <v>666.78</v>
      </c>
      <c r="I550" s="17" t="n">
        <f aca="false">ROUND(G550*H550,2)</f>
        <v>666.78</v>
      </c>
      <c r="J550" s="22" t="s">
        <v>725</v>
      </c>
    </row>
    <row r="551" customFormat="false" ht="15" hidden="false" customHeight="false" outlineLevel="0" collapsed="false">
      <c r="A551" s="22" t="s">
        <v>1062</v>
      </c>
      <c r="B551" s="23" t="n">
        <v>46049</v>
      </c>
      <c r="C551" s="22" t="s">
        <v>935</v>
      </c>
      <c r="D551" s="22" t="s">
        <v>1648</v>
      </c>
      <c r="E551" s="21" t="n">
        <v>1018</v>
      </c>
      <c r="F551" s="22" t="s">
        <v>1650</v>
      </c>
      <c r="G551" s="27" t="n">
        <v>41</v>
      </c>
      <c r="H551" s="17" t="n">
        <v>45.58</v>
      </c>
      <c r="I551" s="17" t="n">
        <f aca="false">ROUND(G551*H551,2)</f>
        <v>1868.78</v>
      </c>
      <c r="J551" s="22" t="s">
        <v>725</v>
      </c>
    </row>
    <row r="552" customFormat="false" ht="15" hidden="false" customHeight="false" outlineLevel="0" collapsed="false">
      <c r="A552" s="22" t="s">
        <v>1062</v>
      </c>
      <c r="B552" s="23" t="n">
        <v>46049</v>
      </c>
      <c r="C552" s="22" t="s">
        <v>935</v>
      </c>
      <c r="D552" s="22" t="s">
        <v>1648</v>
      </c>
      <c r="E552" s="21" t="n">
        <v>1018</v>
      </c>
      <c r="F552" s="22" t="s">
        <v>1651</v>
      </c>
      <c r="G552" s="27" t="n">
        <v>51</v>
      </c>
      <c r="H552" s="17" t="n">
        <v>36.8</v>
      </c>
      <c r="I552" s="17" t="n">
        <f aca="false">ROUND(G552*H552,2)</f>
        <v>1876.8</v>
      </c>
      <c r="J552" s="22" t="s">
        <v>725</v>
      </c>
    </row>
    <row r="553" customFormat="false" ht="15" hidden="false" customHeight="false" outlineLevel="0" collapsed="false">
      <c r="A553" s="22" t="s">
        <v>1062</v>
      </c>
      <c r="B553" s="23" t="n">
        <v>46049</v>
      </c>
      <c r="C553" s="22" t="s">
        <v>935</v>
      </c>
      <c r="D553" s="22" t="s">
        <v>1648</v>
      </c>
      <c r="E553" s="21" t="n">
        <v>1018</v>
      </c>
      <c r="F553" s="22" t="s">
        <v>1650</v>
      </c>
      <c r="G553" s="27" t="n">
        <v>44</v>
      </c>
      <c r="H553" s="17" t="n">
        <v>45.43</v>
      </c>
      <c r="I553" s="17" t="n">
        <f aca="false">ROUND(G553*H553,2)</f>
        <v>1998.92</v>
      </c>
      <c r="J553" s="22" t="s">
        <v>725</v>
      </c>
    </row>
    <row r="554" customFormat="false" ht="15" hidden="false" customHeight="false" outlineLevel="0" collapsed="false">
      <c r="A554" s="22" t="s">
        <v>1062</v>
      </c>
      <c r="B554" s="23" t="n">
        <v>46049</v>
      </c>
      <c r="C554" s="22" t="s">
        <v>935</v>
      </c>
      <c r="D554" s="22" t="s">
        <v>1648</v>
      </c>
      <c r="E554" s="21" t="n">
        <v>1018</v>
      </c>
      <c r="F554" s="22" t="s">
        <v>1651</v>
      </c>
      <c r="G554" s="27" t="n">
        <v>60</v>
      </c>
      <c r="H554" s="17" t="n">
        <v>37.8</v>
      </c>
      <c r="I554" s="17" t="n">
        <f aca="false">ROUND(G554*H554,2)</f>
        <v>2268</v>
      </c>
      <c r="J554" s="22" t="s">
        <v>725</v>
      </c>
    </row>
    <row r="555" customFormat="false" ht="15" hidden="false" customHeight="false" outlineLevel="0" collapsed="false">
      <c r="A555" s="22" t="s">
        <v>1062</v>
      </c>
      <c r="B555" s="23" t="n">
        <v>46049</v>
      </c>
      <c r="C555" s="22" t="s">
        <v>935</v>
      </c>
      <c r="D555" s="22" t="s">
        <v>1648</v>
      </c>
      <c r="E555" s="21" t="n">
        <v>1018</v>
      </c>
      <c r="F555" s="22" t="s">
        <v>1651</v>
      </c>
      <c r="G555" s="27" t="n">
        <v>21</v>
      </c>
      <c r="H555" s="17" t="n">
        <v>36.66</v>
      </c>
      <c r="I555" s="17" t="n">
        <f aca="false">ROUND(G555*H555,2)</f>
        <v>769.86</v>
      </c>
      <c r="J555" s="22" t="s">
        <v>725</v>
      </c>
    </row>
    <row r="556" customFormat="false" ht="15" hidden="false" customHeight="false" outlineLevel="0" collapsed="false">
      <c r="A556" s="22" t="s">
        <v>1480</v>
      </c>
      <c r="B556" s="23" t="n">
        <v>46203</v>
      </c>
      <c r="C556" s="22" t="s">
        <v>949</v>
      </c>
      <c r="D556" s="22" t="s">
        <v>1644</v>
      </c>
      <c r="E556" s="21" t="n">
        <v>1018</v>
      </c>
      <c r="F556" s="22" t="s">
        <v>1646</v>
      </c>
      <c r="G556" s="27" t="n">
        <v>2</v>
      </c>
      <c r="H556" s="17" t="n">
        <v>799.81</v>
      </c>
      <c r="I556" s="17" t="n">
        <f aca="false">ROUND(G556*H556,2)</f>
        <v>1599.62</v>
      </c>
      <c r="J556" s="22" t="s">
        <v>728</v>
      </c>
    </row>
    <row r="557" customFormat="false" ht="15" hidden="false" customHeight="false" outlineLevel="0" collapsed="false">
      <c r="A557" s="22" t="s">
        <v>1480</v>
      </c>
      <c r="B557" s="23" t="n">
        <v>46203</v>
      </c>
      <c r="C557" s="22" t="s">
        <v>949</v>
      </c>
      <c r="D557" s="22" t="s">
        <v>1644</v>
      </c>
      <c r="E557" s="21" t="n">
        <v>1018</v>
      </c>
      <c r="F557" s="22" t="s">
        <v>1646</v>
      </c>
      <c r="G557" s="27" t="n">
        <v>3</v>
      </c>
      <c r="H557" s="17" t="n">
        <v>760.97</v>
      </c>
      <c r="I557" s="17" t="n">
        <f aca="false">ROUND(G557*H557,2)</f>
        <v>2282.91</v>
      </c>
      <c r="J557" s="22" t="s">
        <v>728</v>
      </c>
    </row>
    <row r="558" customFormat="false" ht="15" hidden="false" customHeight="false" outlineLevel="0" collapsed="false">
      <c r="A558" s="22" t="s">
        <v>1480</v>
      </c>
      <c r="B558" s="23" t="n">
        <v>46203</v>
      </c>
      <c r="C558" s="22" t="s">
        <v>949</v>
      </c>
      <c r="D558" s="22" t="s">
        <v>1644</v>
      </c>
      <c r="E558" s="21" t="n">
        <v>1018</v>
      </c>
      <c r="F558" s="22" t="s">
        <v>1646</v>
      </c>
      <c r="G558" s="27" t="n">
        <v>3</v>
      </c>
      <c r="H558" s="17" t="n">
        <v>810.5</v>
      </c>
      <c r="I558" s="17" t="n">
        <f aca="false">ROUND(G558*H558,2)</f>
        <v>2431.5</v>
      </c>
      <c r="J558" s="22" t="s">
        <v>728</v>
      </c>
    </row>
    <row r="559" customFormat="false" ht="15" hidden="false" customHeight="false" outlineLevel="0" collapsed="false">
      <c r="A559" s="22" t="s">
        <v>1480</v>
      </c>
      <c r="B559" s="23" t="n">
        <v>46203</v>
      </c>
      <c r="C559" s="22" t="s">
        <v>949</v>
      </c>
      <c r="D559" s="22" t="s">
        <v>1644</v>
      </c>
      <c r="E559" s="21" t="n">
        <v>1018</v>
      </c>
      <c r="F559" s="22" t="s">
        <v>1646</v>
      </c>
      <c r="G559" s="27" t="n">
        <v>1</v>
      </c>
      <c r="H559" s="17" t="n">
        <v>775.24</v>
      </c>
      <c r="I559" s="17" t="n">
        <f aca="false">ROUND(G559*H559,2)</f>
        <v>775.24</v>
      </c>
      <c r="J559" s="22" t="s">
        <v>728</v>
      </c>
    </row>
    <row r="560" customFormat="false" ht="15" hidden="false" customHeight="false" outlineLevel="0" collapsed="false">
      <c r="A560" s="22" t="s">
        <v>1480</v>
      </c>
      <c r="B560" s="23" t="n">
        <v>46203</v>
      </c>
      <c r="C560" s="22" t="s">
        <v>949</v>
      </c>
      <c r="D560" s="22" t="s">
        <v>1644</v>
      </c>
      <c r="E560" s="21" t="n">
        <v>1018</v>
      </c>
      <c r="F560" s="22" t="s">
        <v>1645</v>
      </c>
      <c r="G560" s="27" t="n">
        <v>4</v>
      </c>
      <c r="H560" s="17" t="n">
        <v>623.47</v>
      </c>
      <c r="I560" s="17" t="n">
        <f aca="false">ROUND(G560*H560,2)</f>
        <v>2493.88</v>
      </c>
      <c r="J560" s="22" t="s">
        <v>728</v>
      </c>
    </row>
    <row r="561" customFormat="false" ht="15" hidden="false" customHeight="false" outlineLevel="0" collapsed="false">
      <c r="A561" s="22" t="s">
        <v>1139</v>
      </c>
      <c r="B561" s="23" t="n">
        <v>46082</v>
      </c>
      <c r="C561" s="22" t="s">
        <v>957</v>
      </c>
      <c r="D561" s="22" t="s">
        <v>1625</v>
      </c>
      <c r="E561" s="21" t="n">
        <v>1018</v>
      </c>
      <c r="F561" s="22" t="s">
        <v>1626</v>
      </c>
      <c r="G561" s="27" t="n">
        <v>40</v>
      </c>
      <c r="H561" s="17" t="n">
        <v>58.42</v>
      </c>
      <c r="I561" s="17" t="n">
        <f aca="false">ROUND(G561*H561,2)</f>
        <v>2336.8</v>
      </c>
      <c r="J561" s="22" t="s">
        <v>725</v>
      </c>
    </row>
    <row r="562" customFormat="false" ht="15" hidden="false" customHeight="false" outlineLevel="0" collapsed="false">
      <c r="A562" s="22" t="s">
        <v>1139</v>
      </c>
      <c r="B562" s="23" t="n">
        <v>46082</v>
      </c>
      <c r="C562" s="22" t="s">
        <v>957</v>
      </c>
      <c r="D562" s="22" t="s">
        <v>1625</v>
      </c>
      <c r="E562" s="21" t="n">
        <v>1018</v>
      </c>
      <c r="F562" s="22" t="s">
        <v>1628</v>
      </c>
      <c r="G562" s="27" t="n">
        <v>3</v>
      </c>
      <c r="H562" s="17" t="n">
        <v>398.37</v>
      </c>
      <c r="I562" s="17" t="n">
        <f aca="false">ROUND(G562*H562,2)</f>
        <v>1195.11</v>
      </c>
      <c r="J562" s="22" t="s">
        <v>725</v>
      </c>
    </row>
    <row r="563" customFormat="false" ht="15" hidden="false" customHeight="false" outlineLevel="0" collapsed="false">
      <c r="A563" s="22" t="s">
        <v>1139</v>
      </c>
      <c r="B563" s="23" t="n">
        <v>46082</v>
      </c>
      <c r="C563" s="22" t="s">
        <v>957</v>
      </c>
      <c r="D563" s="22" t="s">
        <v>1625</v>
      </c>
      <c r="E563" s="21" t="n">
        <v>1018</v>
      </c>
      <c r="F563" s="22" t="s">
        <v>1628</v>
      </c>
      <c r="G563" s="27" t="n">
        <v>5</v>
      </c>
      <c r="H563" s="17" t="n">
        <v>421.83</v>
      </c>
      <c r="I563" s="17" t="n">
        <f aca="false">ROUND(G563*H563,2)</f>
        <v>2109.15</v>
      </c>
      <c r="J563" s="22" t="s">
        <v>725</v>
      </c>
    </row>
    <row r="564" customFormat="false" ht="15" hidden="false" customHeight="false" outlineLevel="0" collapsed="false">
      <c r="A564" s="22" t="s">
        <v>1055</v>
      </c>
      <c r="B564" s="23" t="n">
        <v>46046</v>
      </c>
      <c r="C564" s="22" t="s">
        <v>989</v>
      </c>
      <c r="D564" s="22" t="s">
        <v>1640</v>
      </c>
      <c r="E564" s="21" t="n">
        <v>1018</v>
      </c>
      <c r="F564" s="22" t="s">
        <v>1643</v>
      </c>
      <c r="G564" s="27" t="n">
        <v>1</v>
      </c>
      <c r="H564" s="17" t="n">
        <v>7722.89</v>
      </c>
      <c r="I564" s="17" t="n">
        <f aca="false">ROUND(G564*H564,2)</f>
        <v>7722.89</v>
      </c>
      <c r="J564" s="22" t="s">
        <v>725</v>
      </c>
    </row>
    <row r="565" customFormat="false" ht="15" hidden="false" customHeight="false" outlineLevel="0" collapsed="false">
      <c r="A565" s="22" t="s">
        <v>1055</v>
      </c>
      <c r="B565" s="23" t="n">
        <v>46046</v>
      </c>
      <c r="C565" s="22" t="s">
        <v>989</v>
      </c>
      <c r="D565" s="22" t="s">
        <v>1640</v>
      </c>
      <c r="E565" s="21" t="n">
        <v>1018</v>
      </c>
      <c r="F565" s="22" t="s">
        <v>1642</v>
      </c>
      <c r="G565" s="27" t="n">
        <v>1</v>
      </c>
      <c r="H565" s="17" t="n">
        <v>4068.77</v>
      </c>
      <c r="I565" s="17" t="n">
        <f aca="false">ROUND(G565*H565,2)</f>
        <v>4068.77</v>
      </c>
      <c r="J565" s="22" t="s">
        <v>725</v>
      </c>
    </row>
    <row r="566" customFormat="false" ht="15" hidden="false" customHeight="false" outlineLevel="0" collapsed="false">
      <c r="A566" s="22" t="s">
        <v>1055</v>
      </c>
      <c r="B566" s="23" t="n">
        <v>46046</v>
      </c>
      <c r="C566" s="22" t="s">
        <v>989</v>
      </c>
      <c r="D566" s="22" t="s">
        <v>1640</v>
      </c>
      <c r="E566" s="21" t="n">
        <v>1018</v>
      </c>
      <c r="F566" s="22" t="s">
        <v>1643</v>
      </c>
      <c r="G566" s="27" t="n">
        <v>1</v>
      </c>
      <c r="H566" s="17" t="n">
        <v>7623.15</v>
      </c>
      <c r="I566" s="17" t="n">
        <f aca="false">ROUND(G566*H566,2)</f>
        <v>7623.15</v>
      </c>
      <c r="J566" s="22" t="s">
        <v>725</v>
      </c>
    </row>
    <row r="567" customFormat="false" ht="15" hidden="false" customHeight="false" outlineLevel="0" collapsed="false">
      <c r="A567" s="22" t="s">
        <v>1055</v>
      </c>
      <c r="B567" s="23" t="n">
        <v>46046</v>
      </c>
      <c r="C567" s="22" t="s">
        <v>989</v>
      </c>
      <c r="D567" s="22" t="s">
        <v>1640</v>
      </c>
      <c r="E567" s="21" t="n">
        <v>1018</v>
      </c>
      <c r="F567" s="22" t="s">
        <v>1658</v>
      </c>
      <c r="G567" s="27" t="n">
        <v>1</v>
      </c>
      <c r="H567" s="17" t="n">
        <v>6201.78</v>
      </c>
      <c r="I567" s="17" t="n">
        <f aca="false">ROUND(G567*H567,2)</f>
        <v>6201.78</v>
      </c>
      <c r="J567" s="22" t="s">
        <v>725</v>
      </c>
    </row>
    <row r="568" customFormat="false" ht="15" hidden="false" customHeight="false" outlineLevel="0" collapsed="false">
      <c r="A568" s="22" t="s">
        <v>1055</v>
      </c>
      <c r="B568" s="23" t="n">
        <v>46046</v>
      </c>
      <c r="C568" s="22" t="s">
        <v>989</v>
      </c>
      <c r="D568" s="22" t="s">
        <v>1640</v>
      </c>
      <c r="E568" s="21" t="n">
        <v>1018</v>
      </c>
      <c r="F568" s="22" t="s">
        <v>1643</v>
      </c>
      <c r="G568" s="27" t="n">
        <v>1</v>
      </c>
      <c r="H568" s="17" t="n">
        <v>7449.47</v>
      </c>
      <c r="I568" s="17" t="n">
        <f aca="false">ROUND(G568*H568,2)</f>
        <v>7449.47</v>
      </c>
      <c r="J568" s="22" t="s">
        <v>725</v>
      </c>
    </row>
    <row r="569" customFormat="false" ht="15" hidden="false" customHeight="false" outlineLevel="0" collapsed="false">
      <c r="A569" s="22" t="s">
        <v>1280</v>
      </c>
      <c r="B569" s="23" t="n">
        <v>46130</v>
      </c>
      <c r="C569" s="22" t="s">
        <v>935</v>
      </c>
      <c r="D569" s="22" t="s">
        <v>1648</v>
      </c>
      <c r="E569" s="21" t="n">
        <v>1018</v>
      </c>
      <c r="F569" s="22" t="s">
        <v>1649</v>
      </c>
      <c r="G569" s="27" t="n">
        <v>5</v>
      </c>
      <c r="H569" s="17" t="n">
        <v>174.42</v>
      </c>
      <c r="I569" s="17" t="n">
        <f aca="false">ROUND(G569*H569,2)</f>
        <v>872.1</v>
      </c>
      <c r="J569" s="22" t="s">
        <v>725</v>
      </c>
    </row>
    <row r="570" customFormat="false" ht="15" hidden="false" customHeight="false" outlineLevel="0" collapsed="false">
      <c r="A570" s="22" t="s">
        <v>1280</v>
      </c>
      <c r="B570" s="23" t="n">
        <v>46130</v>
      </c>
      <c r="C570" s="22" t="s">
        <v>935</v>
      </c>
      <c r="D570" s="22" t="s">
        <v>1648</v>
      </c>
      <c r="E570" s="21" t="n">
        <v>1018</v>
      </c>
      <c r="F570" s="22" t="s">
        <v>1649</v>
      </c>
      <c r="G570" s="27" t="n">
        <v>10</v>
      </c>
      <c r="H570" s="17" t="n">
        <v>165.51</v>
      </c>
      <c r="I570" s="17" t="n">
        <f aca="false">ROUND(G570*H570,2)</f>
        <v>1655.1</v>
      </c>
      <c r="J570" s="22" t="s">
        <v>725</v>
      </c>
    </row>
    <row r="571" customFormat="false" ht="15" hidden="false" customHeight="false" outlineLevel="0" collapsed="false">
      <c r="A571" s="22" t="s">
        <v>1280</v>
      </c>
      <c r="B571" s="23" t="n">
        <v>46130</v>
      </c>
      <c r="C571" s="22" t="s">
        <v>935</v>
      </c>
      <c r="D571" s="22" t="s">
        <v>1648</v>
      </c>
      <c r="E571" s="21" t="n">
        <v>1018</v>
      </c>
      <c r="F571" s="22" t="s">
        <v>1649</v>
      </c>
      <c r="G571" s="27" t="n">
        <v>12</v>
      </c>
      <c r="H571" s="17" t="n">
        <v>172.78</v>
      </c>
      <c r="I571" s="17" t="n">
        <f aca="false">ROUND(G571*H571,2)</f>
        <v>2073.36</v>
      </c>
      <c r="J571" s="22" t="s">
        <v>725</v>
      </c>
    </row>
    <row r="572" customFormat="false" ht="15" hidden="false" customHeight="false" outlineLevel="0" collapsed="false">
      <c r="A572" s="22" t="s">
        <v>1280</v>
      </c>
      <c r="B572" s="23" t="n">
        <v>46130</v>
      </c>
      <c r="C572" s="22" t="s">
        <v>935</v>
      </c>
      <c r="D572" s="22" t="s">
        <v>1648</v>
      </c>
      <c r="E572" s="21" t="n">
        <v>1018</v>
      </c>
      <c r="F572" s="22" t="s">
        <v>1651</v>
      </c>
      <c r="G572" s="27" t="n">
        <v>48</v>
      </c>
      <c r="H572" s="17" t="n">
        <v>35.93</v>
      </c>
      <c r="I572" s="17" t="n">
        <f aca="false">ROUND(G572*H572,2)</f>
        <v>1724.64</v>
      </c>
      <c r="J572" s="22" t="s">
        <v>725</v>
      </c>
    </row>
    <row r="573" customFormat="false" ht="15" hidden="false" customHeight="false" outlineLevel="0" collapsed="false">
      <c r="A573" s="22" t="s">
        <v>1380</v>
      </c>
      <c r="B573" s="23" t="n">
        <v>46162</v>
      </c>
      <c r="C573" s="22" t="s">
        <v>959</v>
      </c>
      <c r="D573" s="22" t="s">
        <v>1633</v>
      </c>
      <c r="E573" s="21" t="n">
        <v>1018</v>
      </c>
      <c r="F573" s="22" t="s">
        <v>1636</v>
      </c>
      <c r="G573" s="27" t="n">
        <v>9</v>
      </c>
      <c r="H573" s="17" t="n">
        <v>128.26</v>
      </c>
      <c r="I573" s="17" t="n">
        <f aca="false">ROUND(G573*H573,2)</f>
        <v>1154.34</v>
      </c>
      <c r="J573" s="22" t="s">
        <v>725</v>
      </c>
    </row>
    <row r="574" customFormat="false" ht="15" hidden="false" customHeight="false" outlineLevel="0" collapsed="false">
      <c r="A574" s="22" t="s">
        <v>1380</v>
      </c>
      <c r="B574" s="23" t="n">
        <v>46162</v>
      </c>
      <c r="C574" s="22" t="s">
        <v>959</v>
      </c>
      <c r="D574" s="22" t="s">
        <v>1633</v>
      </c>
      <c r="E574" s="21" t="n">
        <v>1018</v>
      </c>
      <c r="F574" s="22" t="s">
        <v>1636</v>
      </c>
      <c r="G574" s="27" t="n">
        <v>22</v>
      </c>
      <c r="H574" s="17" t="n">
        <v>125.63</v>
      </c>
      <c r="I574" s="17" t="n">
        <f aca="false">ROUND(G574*H574,2)</f>
        <v>2763.86</v>
      </c>
      <c r="J574" s="22" t="s">
        <v>725</v>
      </c>
    </row>
    <row r="575" customFormat="false" ht="15" hidden="false" customHeight="false" outlineLevel="0" collapsed="false">
      <c r="A575" s="22" t="s">
        <v>1380</v>
      </c>
      <c r="B575" s="23" t="n">
        <v>46162</v>
      </c>
      <c r="C575" s="22" t="s">
        <v>959</v>
      </c>
      <c r="D575" s="22" t="s">
        <v>1633</v>
      </c>
      <c r="E575" s="21" t="n">
        <v>1018</v>
      </c>
      <c r="F575" s="22" t="s">
        <v>1635</v>
      </c>
      <c r="G575" s="27" t="n">
        <v>15</v>
      </c>
      <c r="H575" s="17" t="n">
        <v>86.91</v>
      </c>
      <c r="I575" s="17" t="n">
        <f aca="false">ROUND(G575*H575,2)</f>
        <v>1303.65</v>
      </c>
      <c r="J575" s="22" t="s">
        <v>725</v>
      </c>
    </row>
    <row r="576" customFormat="false" ht="15" hidden="false" customHeight="false" outlineLevel="0" collapsed="false">
      <c r="A576" s="22" t="s">
        <v>1414</v>
      </c>
      <c r="B576" s="23" t="n">
        <v>46177</v>
      </c>
      <c r="C576" s="22" t="s">
        <v>931</v>
      </c>
      <c r="D576" s="22" t="s">
        <v>1618</v>
      </c>
      <c r="E576" s="21" t="n">
        <v>1018</v>
      </c>
      <c r="F576" s="22" t="s">
        <v>1620</v>
      </c>
      <c r="G576" s="27" t="n">
        <v>285</v>
      </c>
      <c r="H576" s="17" t="n">
        <v>9.78</v>
      </c>
      <c r="I576" s="17" t="n">
        <f aca="false">ROUND(G576*H576,2)</f>
        <v>2787.3</v>
      </c>
      <c r="J576" s="22" t="s">
        <v>725</v>
      </c>
    </row>
    <row r="577" customFormat="false" ht="15" hidden="false" customHeight="false" outlineLevel="0" collapsed="false">
      <c r="A577" s="22" t="s">
        <v>1414</v>
      </c>
      <c r="B577" s="23" t="n">
        <v>46177</v>
      </c>
      <c r="C577" s="22" t="s">
        <v>931</v>
      </c>
      <c r="D577" s="22" t="s">
        <v>1618</v>
      </c>
      <c r="E577" s="21" t="n">
        <v>1018</v>
      </c>
      <c r="F577" s="22" t="s">
        <v>1653</v>
      </c>
      <c r="G577" s="27" t="n">
        <v>15</v>
      </c>
      <c r="H577" s="17" t="n">
        <v>96.96</v>
      </c>
      <c r="I577" s="17" t="n">
        <f aca="false">ROUND(G577*H577,2)</f>
        <v>1454.4</v>
      </c>
      <c r="J577" s="22" t="s">
        <v>725</v>
      </c>
    </row>
    <row r="578" customFormat="false" ht="15" hidden="false" customHeight="false" outlineLevel="0" collapsed="false">
      <c r="A578" s="22" t="s">
        <v>1422</v>
      </c>
      <c r="B578" s="23" t="n">
        <v>46183</v>
      </c>
      <c r="C578" s="22" t="s">
        <v>957</v>
      </c>
      <c r="D578" s="22" t="s">
        <v>1625</v>
      </c>
      <c r="E578" s="21" t="n">
        <v>1018</v>
      </c>
      <c r="F578" s="22" t="s">
        <v>1627</v>
      </c>
      <c r="G578" s="27" t="n">
        <v>35</v>
      </c>
      <c r="H578" s="17" t="n">
        <v>48.7</v>
      </c>
      <c r="I578" s="17" t="n">
        <f aca="false">ROUND(G578*H578,2)</f>
        <v>1704.5</v>
      </c>
      <c r="J578" s="22" t="s">
        <v>728</v>
      </c>
    </row>
    <row r="579" customFormat="false" ht="15" hidden="false" customHeight="false" outlineLevel="0" collapsed="false">
      <c r="A579" s="22" t="s">
        <v>1422</v>
      </c>
      <c r="B579" s="23" t="n">
        <v>46183</v>
      </c>
      <c r="C579" s="22" t="s">
        <v>957</v>
      </c>
      <c r="D579" s="22" t="s">
        <v>1625</v>
      </c>
      <c r="E579" s="21" t="n">
        <v>1018</v>
      </c>
      <c r="F579" s="22" t="s">
        <v>1628</v>
      </c>
      <c r="G579" s="27" t="n">
        <v>5</v>
      </c>
      <c r="H579" s="17" t="n">
        <v>402.9</v>
      </c>
      <c r="I579" s="17" t="n">
        <f aca="false">ROUND(G579*H579,2)</f>
        <v>2014.5</v>
      </c>
      <c r="J579" s="22" t="s">
        <v>728</v>
      </c>
    </row>
    <row r="580" customFormat="false" ht="15" hidden="false" customHeight="false" outlineLevel="0" collapsed="false">
      <c r="A580" s="22" t="s">
        <v>1422</v>
      </c>
      <c r="B580" s="23" t="n">
        <v>46183</v>
      </c>
      <c r="C580" s="22" t="s">
        <v>957</v>
      </c>
      <c r="D580" s="22" t="s">
        <v>1625</v>
      </c>
      <c r="E580" s="21" t="n">
        <v>1018</v>
      </c>
      <c r="F580" s="22" t="s">
        <v>1626</v>
      </c>
      <c r="G580" s="27" t="n">
        <v>24</v>
      </c>
      <c r="H580" s="17" t="n">
        <v>56.39</v>
      </c>
      <c r="I580" s="17" t="n">
        <f aca="false">ROUND(G580*H580,2)</f>
        <v>1353.36</v>
      </c>
      <c r="J580" s="22" t="s">
        <v>728</v>
      </c>
    </row>
    <row r="581" customFormat="false" ht="15" hidden="false" customHeight="false" outlineLevel="0" collapsed="false">
      <c r="A581" s="22" t="s">
        <v>1422</v>
      </c>
      <c r="B581" s="23" t="n">
        <v>46183</v>
      </c>
      <c r="C581" s="22" t="s">
        <v>957</v>
      </c>
      <c r="D581" s="22" t="s">
        <v>1625</v>
      </c>
      <c r="E581" s="21" t="n">
        <v>1018</v>
      </c>
      <c r="F581" s="22" t="s">
        <v>1626</v>
      </c>
      <c r="G581" s="27" t="n">
        <v>20</v>
      </c>
      <c r="H581" s="17" t="n">
        <v>59.78</v>
      </c>
      <c r="I581" s="17" t="n">
        <f aca="false">ROUND(G581*H581,2)</f>
        <v>1195.6</v>
      </c>
      <c r="J581" s="22" t="s">
        <v>728</v>
      </c>
    </row>
    <row r="582" customFormat="false" ht="15" hidden="false" customHeight="false" outlineLevel="0" collapsed="false">
      <c r="A582" s="22" t="s">
        <v>1208</v>
      </c>
      <c r="B582" s="23" t="n">
        <v>46103</v>
      </c>
      <c r="C582" s="22" t="s">
        <v>939</v>
      </c>
      <c r="D582" s="22" t="s">
        <v>1621</v>
      </c>
      <c r="E582" s="21" t="n">
        <v>1018</v>
      </c>
      <c r="F582" s="22" t="s">
        <v>1622</v>
      </c>
      <c r="G582" s="27" t="n">
        <v>7</v>
      </c>
      <c r="H582" s="17" t="n">
        <v>97.64</v>
      </c>
      <c r="I582" s="17" t="n">
        <f aca="false">ROUND(G582*H582,2)</f>
        <v>683.48</v>
      </c>
      <c r="J582" s="22" t="s">
        <v>728</v>
      </c>
    </row>
    <row r="583" customFormat="false" ht="15" hidden="false" customHeight="false" outlineLevel="0" collapsed="false">
      <c r="A583" s="22" t="s">
        <v>1208</v>
      </c>
      <c r="B583" s="23" t="n">
        <v>46103</v>
      </c>
      <c r="C583" s="22" t="s">
        <v>939</v>
      </c>
      <c r="D583" s="22" t="s">
        <v>1621</v>
      </c>
      <c r="E583" s="21" t="n">
        <v>1018</v>
      </c>
      <c r="F583" s="22" t="s">
        <v>1624</v>
      </c>
      <c r="G583" s="27" t="n">
        <v>133</v>
      </c>
      <c r="H583" s="17" t="n">
        <v>19.14</v>
      </c>
      <c r="I583" s="17" t="n">
        <f aca="false">ROUND(G583*H583,2)</f>
        <v>2545.62</v>
      </c>
      <c r="J583" s="22" t="s">
        <v>728</v>
      </c>
    </row>
    <row r="584" customFormat="false" ht="15" hidden="false" customHeight="false" outlineLevel="0" collapsed="false">
      <c r="A584" s="22" t="s">
        <v>1208</v>
      </c>
      <c r="B584" s="23" t="n">
        <v>46103</v>
      </c>
      <c r="C584" s="22" t="s">
        <v>939</v>
      </c>
      <c r="D584" s="22" t="s">
        <v>1621</v>
      </c>
      <c r="E584" s="21" t="n">
        <v>1018</v>
      </c>
      <c r="F584" s="22" t="s">
        <v>1623</v>
      </c>
      <c r="G584" s="27" t="n">
        <v>9</v>
      </c>
      <c r="H584" s="17" t="n">
        <v>138.73</v>
      </c>
      <c r="I584" s="17" t="n">
        <f aca="false">ROUND(G584*H584,2)</f>
        <v>1248.57</v>
      </c>
      <c r="J584" s="22" t="s">
        <v>728</v>
      </c>
    </row>
    <row r="585" customFormat="false" ht="15" hidden="false" customHeight="false" outlineLevel="0" collapsed="false">
      <c r="A585" s="22" t="s">
        <v>1208</v>
      </c>
      <c r="B585" s="23" t="n">
        <v>46103</v>
      </c>
      <c r="C585" s="22" t="s">
        <v>939</v>
      </c>
      <c r="D585" s="22" t="s">
        <v>1621</v>
      </c>
      <c r="E585" s="21" t="n">
        <v>1018</v>
      </c>
      <c r="F585" s="22" t="s">
        <v>1624</v>
      </c>
      <c r="G585" s="27" t="n">
        <v>36</v>
      </c>
      <c r="H585" s="17" t="n">
        <v>19.82</v>
      </c>
      <c r="I585" s="17" t="n">
        <f aca="false">ROUND(G585*H585,2)</f>
        <v>713.52</v>
      </c>
      <c r="J585" s="22" t="s">
        <v>728</v>
      </c>
    </row>
    <row r="586" customFormat="false" ht="15" hidden="false" customHeight="false" outlineLevel="0" collapsed="false">
      <c r="A586" s="22" t="s">
        <v>1393</v>
      </c>
      <c r="B586" s="23" t="n">
        <v>46169</v>
      </c>
      <c r="C586" s="22" t="s">
        <v>933</v>
      </c>
      <c r="D586" s="22" t="s">
        <v>1625</v>
      </c>
      <c r="E586" s="21" t="n">
        <v>1018</v>
      </c>
      <c r="F586" s="22" t="s">
        <v>1627</v>
      </c>
      <c r="G586" s="27" t="n">
        <v>28</v>
      </c>
      <c r="H586" s="17" t="n">
        <v>48.48</v>
      </c>
      <c r="I586" s="17" t="n">
        <f aca="false">ROUND(G586*H586,2)</f>
        <v>1357.44</v>
      </c>
      <c r="J586" s="22" t="s">
        <v>725</v>
      </c>
    </row>
    <row r="587" customFormat="false" ht="15" hidden="false" customHeight="false" outlineLevel="0" collapsed="false">
      <c r="A587" s="22" t="s">
        <v>1393</v>
      </c>
      <c r="B587" s="23" t="n">
        <v>46169</v>
      </c>
      <c r="C587" s="22" t="s">
        <v>933</v>
      </c>
      <c r="D587" s="22" t="s">
        <v>1625</v>
      </c>
      <c r="E587" s="21" t="n">
        <v>1018</v>
      </c>
      <c r="F587" s="22" t="s">
        <v>1627</v>
      </c>
      <c r="G587" s="27" t="n">
        <v>32</v>
      </c>
      <c r="H587" s="17" t="n">
        <v>51.34</v>
      </c>
      <c r="I587" s="17" t="n">
        <f aca="false">ROUND(G587*H587,2)</f>
        <v>1642.88</v>
      </c>
      <c r="J587" s="22" t="s">
        <v>725</v>
      </c>
    </row>
    <row r="588" customFormat="false" ht="15" hidden="false" customHeight="false" outlineLevel="0" collapsed="false">
      <c r="A588" s="22" t="s">
        <v>1393</v>
      </c>
      <c r="B588" s="23" t="n">
        <v>46169</v>
      </c>
      <c r="C588" s="22" t="s">
        <v>933</v>
      </c>
      <c r="D588" s="22" t="s">
        <v>1625</v>
      </c>
      <c r="E588" s="21" t="n">
        <v>1018</v>
      </c>
      <c r="F588" s="22" t="s">
        <v>1626</v>
      </c>
      <c r="G588" s="27" t="n">
        <v>35</v>
      </c>
      <c r="H588" s="17" t="n">
        <v>56.75</v>
      </c>
      <c r="I588" s="17" t="n">
        <f aca="false">ROUND(G588*H588,2)</f>
        <v>1986.25</v>
      </c>
      <c r="J588" s="22" t="s">
        <v>725</v>
      </c>
    </row>
    <row r="589" customFormat="false" ht="15" hidden="false" customHeight="false" outlineLevel="0" collapsed="false">
      <c r="A589" s="22" t="s">
        <v>1046</v>
      </c>
      <c r="B589" s="23" t="n">
        <v>46041</v>
      </c>
      <c r="C589" s="22" t="s">
        <v>959</v>
      </c>
      <c r="D589" s="22" t="s">
        <v>1633</v>
      </c>
      <c r="E589" s="21" t="n">
        <v>1018</v>
      </c>
      <c r="F589" s="22" t="s">
        <v>1635</v>
      </c>
      <c r="G589" s="27" t="n">
        <v>33</v>
      </c>
      <c r="H589" s="17" t="n">
        <v>81.23</v>
      </c>
      <c r="I589" s="17" t="n">
        <f aca="false">ROUND(G589*H589,2)</f>
        <v>2680.59</v>
      </c>
      <c r="J589" s="22" t="s">
        <v>725</v>
      </c>
    </row>
    <row r="590" customFormat="false" ht="15" hidden="false" customHeight="false" outlineLevel="0" collapsed="false">
      <c r="A590" s="22" t="s">
        <v>1046</v>
      </c>
      <c r="B590" s="23" t="n">
        <v>46041</v>
      </c>
      <c r="C590" s="22" t="s">
        <v>959</v>
      </c>
      <c r="D590" s="22" t="s">
        <v>1633</v>
      </c>
      <c r="E590" s="21" t="n">
        <v>1018</v>
      </c>
      <c r="F590" s="22" t="s">
        <v>1634</v>
      </c>
      <c r="G590" s="27" t="n">
        <v>33</v>
      </c>
      <c r="H590" s="17" t="n">
        <v>59.47</v>
      </c>
      <c r="I590" s="17" t="n">
        <f aca="false">ROUND(G590*H590,2)</f>
        <v>1962.51</v>
      </c>
      <c r="J590" s="22" t="s">
        <v>725</v>
      </c>
    </row>
    <row r="591" customFormat="false" ht="15" hidden="false" customHeight="false" outlineLevel="0" collapsed="false">
      <c r="A591" s="22" t="s">
        <v>1046</v>
      </c>
      <c r="B591" s="23" t="n">
        <v>46041</v>
      </c>
      <c r="C591" s="22" t="s">
        <v>959</v>
      </c>
      <c r="D591" s="22" t="s">
        <v>1633</v>
      </c>
      <c r="E591" s="21" t="n">
        <v>1018</v>
      </c>
      <c r="F591" s="22" t="s">
        <v>1636</v>
      </c>
      <c r="G591" s="27" t="n">
        <v>9</v>
      </c>
      <c r="H591" s="17" t="n">
        <v>131.28</v>
      </c>
      <c r="I591" s="17" t="n">
        <f aca="false">ROUND(G591*H591,2)</f>
        <v>1181.52</v>
      </c>
      <c r="J591" s="22" t="s">
        <v>725</v>
      </c>
    </row>
    <row r="592" customFormat="false" ht="15" hidden="false" customHeight="false" outlineLevel="0" collapsed="false">
      <c r="A592" s="22" t="s">
        <v>1185</v>
      </c>
      <c r="B592" s="23" t="n">
        <v>46095</v>
      </c>
      <c r="C592" s="22" t="s">
        <v>946</v>
      </c>
      <c r="D592" s="22" t="s">
        <v>1640</v>
      </c>
      <c r="E592" s="21" t="n">
        <v>1018</v>
      </c>
      <c r="F592" s="22" t="s">
        <v>1642</v>
      </c>
      <c r="G592" s="27" t="n">
        <v>1</v>
      </c>
      <c r="H592" s="17" t="n">
        <v>4053.4</v>
      </c>
      <c r="I592" s="17" t="n">
        <f aca="false">ROUND(G592*H592,2)</f>
        <v>4053.4</v>
      </c>
      <c r="J592" s="22" t="s">
        <v>725</v>
      </c>
    </row>
    <row r="593" customFormat="false" ht="15" hidden="false" customHeight="false" outlineLevel="0" collapsed="false">
      <c r="A593" s="22" t="s">
        <v>1185</v>
      </c>
      <c r="B593" s="23" t="n">
        <v>46095</v>
      </c>
      <c r="C593" s="22" t="s">
        <v>946</v>
      </c>
      <c r="D593" s="22" t="s">
        <v>1640</v>
      </c>
      <c r="E593" s="21" t="n">
        <v>1018</v>
      </c>
      <c r="F593" s="22" t="s">
        <v>1658</v>
      </c>
      <c r="G593" s="27" t="n">
        <v>1</v>
      </c>
      <c r="H593" s="17" t="n">
        <v>6325.57</v>
      </c>
      <c r="I593" s="17" t="n">
        <f aca="false">ROUND(G593*H593,2)</f>
        <v>6325.57</v>
      </c>
      <c r="J593" s="22" t="s">
        <v>725</v>
      </c>
    </row>
    <row r="594" customFormat="false" ht="15" hidden="false" customHeight="false" outlineLevel="0" collapsed="false">
      <c r="A594" s="22" t="s">
        <v>1076</v>
      </c>
      <c r="B594" s="23" t="n">
        <v>46057</v>
      </c>
      <c r="C594" s="22" t="s">
        <v>957</v>
      </c>
      <c r="D594" s="22" t="s">
        <v>1625</v>
      </c>
      <c r="E594" s="21" t="n">
        <v>1018</v>
      </c>
      <c r="F594" s="22" t="s">
        <v>1627</v>
      </c>
      <c r="G594" s="27" t="n">
        <v>23</v>
      </c>
      <c r="H594" s="17" t="n">
        <v>50.42</v>
      </c>
      <c r="I594" s="17" t="n">
        <f aca="false">ROUND(G594*H594,2)</f>
        <v>1159.66</v>
      </c>
      <c r="J594" s="22" t="s">
        <v>725</v>
      </c>
    </row>
    <row r="595" customFormat="false" ht="15" hidden="false" customHeight="false" outlineLevel="0" collapsed="false">
      <c r="A595" s="22" t="s">
        <v>1076</v>
      </c>
      <c r="B595" s="23" t="n">
        <v>46057</v>
      </c>
      <c r="C595" s="22" t="s">
        <v>957</v>
      </c>
      <c r="D595" s="22" t="s">
        <v>1625</v>
      </c>
      <c r="E595" s="21" t="n">
        <v>1018</v>
      </c>
      <c r="F595" s="22" t="s">
        <v>1626</v>
      </c>
      <c r="G595" s="27" t="n">
        <v>12</v>
      </c>
      <c r="H595" s="17" t="n">
        <v>57.29</v>
      </c>
      <c r="I595" s="17" t="n">
        <f aca="false">ROUND(G595*H595,2)</f>
        <v>687.48</v>
      </c>
      <c r="J595" s="22" t="s">
        <v>725</v>
      </c>
    </row>
    <row r="596" customFormat="false" ht="15" hidden="false" customHeight="false" outlineLevel="0" collapsed="false">
      <c r="A596" s="22" t="s">
        <v>1076</v>
      </c>
      <c r="B596" s="23" t="n">
        <v>46057</v>
      </c>
      <c r="C596" s="22" t="s">
        <v>957</v>
      </c>
      <c r="D596" s="22" t="s">
        <v>1625</v>
      </c>
      <c r="E596" s="21" t="n">
        <v>1018</v>
      </c>
      <c r="F596" s="22" t="s">
        <v>1628</v>
      </c>
      <c r="G596" s="27" t="n">
        <v>4</v>
      </c>
      <c r="H596" s="17" t="n">
        <v>400.22</v>
      </c>
      <c r="I596" s="17" t="n">
        <f aca="false">ROUND(G596*H596,2)</f>
        <v>1600.88</v>
      </c>
      <c r="J596" s="22" t="s">
        <v>725</v>
      </c>
    </row>
    <row r="597" customFormat="false" ht="15" hidden="false" customHeight="false" outlineLevel="0" collapsed="false">
      <c r="A597" s="22" t="s">
        <v>1076</v>
      </c>
      <c r="B597" s="23" t="n">
        <v>46057</v>
      </c>
      <c r="C597" s="22" t="s">
        <v>957</v>
      </c>
      <c r="D597" s="22" t="s">
        <v>1625</v>
      </c>
      <c r="E597" s="21" t="n">
        <v>1018</v>
      </c>
      <c r="F597" s="22" t="s">
        <v>1626</v>
      </c>
      <c r="G597" s="27" t="n">
        <v>45</v>
      </c>
      <c r="H597" s="17" t="n">
        <v>60.14</v>
      </c>
      <c r="I597" s="17" t="n">
        <f aca="false">ROUND(G597*H597,2)</f>
        <v>2706.3</v>
      </c>
      <c r="J597" s="22" t="s">
        <v>725</v>
      </c>
    </row>
    <row r="598" customFormat="false" ht="15" hidden="false" customHeight="false" outlineLevel="0" collapsed="false">
      <c r="A598" s="22" t="s">
        <v>1076</v>
      </c>
      <c r="B598" s="23" t="n">
        <v>46057</v>
      </c>
      <c r="C598" s="22" t="s">
        <v>957</v>
      </c>
      <c r="D598" s="22" t="s">
        <v>1625</v>
      </c>
      <c r="E598" s="21" t="n">
        <v>1018</v>
      </c>
      <c r="F598" s="22" t="s">
        <v>1628</v>
      </c>
      <c r="G598" s="27" t="n">
        <v>5</v>
      </c>
      <c r="H598" s="17" t="n">
        <v>415.56</v>
      </c>
      <c r="I598" s="17" t="n">
        <f aca="false">ROUND(G598*H598,2)</f>
        <v>2077.8</v>
      </c>
      <c r="J598" s="22" t="s">
        <v>725</v>
      </c>
    </row>
    <row r="599" customFormat="false" ht="15" hidden="false" customHeight="false" outlineLevel="0" collapsed="false">
      <c r="A599" s="22" t="s">
        <v>1273</v>
      </c>
      <c r="B599" s="23" t="n">
        <v>46128</v>
      </c>
      <c r="C599" s="22" t="s">
        <v>989</v>
      </c>
      <c r="D599" s="22" t="s">
        <v>1640</v>
      </c>
      <c r="E599" s="21" t="n">
        <v>1018</v>
      </c>
      <c r="F599" s="22" t="s">
        <v>1643</v>
      </c>
      <c r="G599" s="27" t="n">
        <v>1</v>
      </c>
      <c r="H599" s="17" t="n">
        <v>7520.15</v>
      </c>
      <c r="I599" s="17" t="n">
        <f aca="false">ROUND(G599*H599,2)</f>
        <v>7520.15</v>
      </c>
      <c r="J599" s="22" t="s">
        <v>728</v>
      </c>
    </row>
    <row r="600" customFormat="false" ht="15" hidden="false" customHeight="false" outlineLevel="0" collapsed="false">
      <c r="A600" s="22" t="s">
        <v>1273</v>
      </c>
      <c r="B600" s="23" t="n">
        <v>46128</v>
      </c>
      <c r="C600" s="22" t="s">
        <v>989</v>
      </c>
      <c r="D600" s="22" t="s">
        <v>1640</v>
      </c>
      <c r="E600" s="21" t="n">
        <v>1018</v>
      </c>
      <c r="F600" s="22" t="s">
        <v>1642</v>
      </c>
      <c r="G600" s="27" t="n">
        <v>1</v>
      </c>
      <c r="H600" s="17" t="n">
        <v>4052.46</v>
      </c>
      <c r="I600" s="17" t="n">
        <f aca="false">ROUND(G600*H600,2)</f>
        <v>4052.46</v>
      </c>
      <c r="J600" s="22" t="s">
        <v>728</v>
      </c>
    </row>
    <row r="601" customFormat="false" ht="15" hidden="false" customHeight="false" outlineLevel="0" collapsed="false">
      <c r="A601" s="22" t="s">
        <v>1273</v>
      </c>
      <c r="B601" s="23" t="n">
        <v>46128</v>
      </c>
      <c r="C601" s="22" t="s">
        <v>989</v>
      </c>
      <c r="D601" s="22" t="s">
        <v>1640</v>
      </c>
      <c r="E601" s="21" t="n">
        <v>1018</v>
      </c>
      <c r="F601" s="22" t="s">
        <v>1658</v>
      </c>
      <c r="G601" s="27" t="n">
        <v>1</v>
      </c>
      <c r="H601" s="17" t="n">
        <v>6451.32</v>
      </c>
      <c r="I601" s="17" t="n">
        <f aca="false">ROUND(G601*H601,2)</f>
        <v>6451.32</v>
      </c>
      <c r="J601" s="22" t="s">
        <v>728</v>
      </c>
    </row>
    <row r="602" customFormat="false" ht="15" hidden="false" customHeight="false" outlineLevel="0" collapsed="false">
      <c r="A602" s="22" t="s">
        <v>1273</v>
      </c>
      <c r="B602" s="23" t="n">
        <v>46128</v>
      </c>
      <c r="C602" s="22" t="s">
        <v>989</v>
      </c>
      <c r="D602" s="22" t="s">
        <v>1640</v>
      </c>
      <c r="E602" s="21" t="n">
        <v>1018</v>
      </c>
      <c r="F602" s="22" t="s">
        <v>1658</v>
      </c>
      <c r="G602" s="27" t="n">
        <v>1</v>
      </c>
      <c r="H602" s="17" t="n">
        <v>6102</v>
      </c>
      <c r="I602" s="17" t="n">
        <f aca="false">ROUND(G602*H602,2)</f>
        <v>6102</v>
      </c>
      <c r="J602" s="22" t="s">
        <v>728</v>
      </c>
    </row>
    <row r="603" customFormat="false" ht="15" hidden="false" customHeight="false" outlineLevel="0" collapsed="false">
      <c r="A603" s="22" t="s">
        <v>987</v>
      </c>
      <c r="B603" s="23" t="n">
        <v>46007</v>
      </c>
      <c r="C603" s="22" t="s">
        <v>939</v>
      </c>
      <c r="D603" s="22" t="s">
        <v>1621</v>
      </c>
      <c r="E603" s="21" t="n">
        <v>1019</v>
      </c>
      <c r="F603" s="22" t="s">
        <v>1623</v>
      </c>
      <c r="G603" s="27" t="n">
        <v>7</v>
      </c>
      <c r="H603" s="17" t="n">
        <v>142.92</v>
      </c>
      <c r="I603" s="17" t="n">
        <f aca="false">ROUND(G603*H603,2)</f>
        <v>1000.44</v>
      </c>
      <c r="J603" s="22" t="s">
        <v>725</v>
      </c>
    </row>
    <row r="604" customFormat="false" ht="15" hidden="false" customHeight="false" outlineLevel="0" collapsed="false">
      <c r="A604" s="22" t="s">
        <v>987</v>
      </c>
      <c r="B604" s="23" t="n">
        <v>46007</v>
      </c>
      <c r="C604" s="22" t="s">
        <v>939</v>
      </c>
      <c r="D604" s="22" t="s">
        <v>1621</v>
      </c>
      <c r="E604" s="21" t="n">
        <v>1019</v>
      </c>
      <c r="F604" s="22" t="s">
        <v>1623</v>
      </c>
      <c r="G604" s="27" t="n">
        <v>17</v>
      </c>
      <c r="H604" s="17" t="n">
        <v>139.04</v>
      </c>
      <c r="I604" s="17" t="n">
        <f aca="false">ROUND(G604*H604,2)</f>
        <v>2363.68</v>
      </c>
      <c r="J604" s="22" t="s">
        <v>725</v>
      </c>
    </row>
    <row r="605" customFormat="false" ht="15" hidden="false" customHeight="false" outlineLevel="0" collapsed="false">
      <c r="A605" s="22" t="s">
        <v>987</v>
      </c>
      <c r="B605" s="23" t="n">
        <v>46007</v>
      </c>
      <c r="C605" s="22" t="s">
        <v>939</v>
      </c>
      <c r="D605" s="22" t="s">
        <v>1621</v>
      </c>
      <c r="E605" s="21" t="n">
        <v>1019</v>
      </c>
      <c r="F605" s="22" t="s">
        <v>1623</v>
      </c>
      <c r="G605" s="27" t="n">
        <v>6</v>
      </c>
      <c r="H605" s="17" t="n">
        <v>138.51</v>
      </c>
      <c r="I605" s="17" t="n">
        <f aca="false">ROUND(G605*H605,2)</f>
        <v>831.06</v>
      </c>
      <c r="J605" s="22" t="s">
        <v>725</v>
      </c>
    </row>
    <row r="606" customFormat="false" ht="15" hidden="false" customHeight="false" outlineLevel="0" collapsed="false">
      <c r="A606" s="22" t="s">
        <v>987</v>
      </c>
      <c r="B606" s="23" t="n">
        <v>46007</v>
      </c>
      <c r="C606" s="22" t="s">
        <v>939</v>
      </c>
      <c r="D606" s="22" t="s">
        <v>1621</v>
      </c>
      <c r="E606" s="21" t="n">
        <v>1019</v>
      </c>
      <c r="F606" s="22" t="s">
        <v>1624</v>
      </c>
      <c r="G606" s="27" t="n">
        <v>47</v>
      </c>
      <c r="H606" s="17" t="n">
        <v>19.65</v>
      </c>
      <c r="I606" s="17" t="n">
        <f aca="false">ROUND(G606*H606,2)</f>
        <v>923.55</v>
      </c>
      <c r="J606" s="22" t="s">
        <v>725</v>
      </c>
    </row>
    <row r="607" customFormat="false" ht="15" hidden="false" customHeight="false" outlineLevel="0" collapsed="false">
      <c r="A607" s="22" t="s">
        <v>987</v>
      </c>
      <c r="B607" s="23" t="n">
        <v>46007</v>
      </c>
      <c r="C607" s="22" t="s">
        <v>939</v>
      </c>
      <c r="D607" s="22" t="s">
        <v>1621</v>
      </c>
      <c r="E607" s="21" t="n">
        <v>1019</v>
      </c>
      <c r="F607" s="22" t="s">
        <v>1624</v>
      </c>
      <c r="G607" s="27" t="n">
        <v>92</v>
      </c>
      <c r="H607" s="17" t="n">
        <v>18.81</v>
      </c>
      <c r="I607" s="17" t="n">
        <f aca="false">ROUND(G607*H607,2)</f>
        <v>1730.52</v>
      </c>
      <c r="J607" s="22" t="s">
        <v>725</v>
      </c>
    </row>
    <row r="608" customFormat="false" ht="15" hidden="false" customHeight="false" outlineLevel="0" collapsed="false">
      <c r="A608" s="22" t="s">
        <v>1044</v>
      </c>
      <c r="B608" s="23" t="n">
        <v>46040</v>
      </c>
      <c r="C608" s="22" t="s">
        <v>939</v>
      </c>
      <c r="D608" s="22" t="s">
        <v>1621</v>
      </c>
      <c r="E608" s="21" t="n">
        <v>1019</v>
      </c>
      <c r="F608" s="22" t="s">
        <v>1623</v>
      </c>
      <c r="G608" s="27" t="n">
        <v>18</v>
      </c>
      <c r="H608" s="17" t="n">
        <v>138.52</v>
      </c>
      <c r="I608" s="17" t="n">
        <f aca="false">ROUND(G608*H608,2)</f>
        <v>2493.36</v>
      </c>
      <c r="J608" s="22" t="s">
        <v>725</v>
      </c>
    </row>
    <row r="609" customFormat="false" ht="15" hidden="false" customHeight="false" outlineLevel="0" collapsed="false">
      <c r="A609" s="22" t="s">
        <v>1044</v>
      </c>
      <c r="B609" s="23" t="n">
        <v>46040</v>
      </c>
      <c r="C609" s="22" t="s">
        <v>939</v>
      </c>
      <c r="D609" s="22" t="s">
        <v>1621</v>
      </c>
      <c r="E609" s="21" t="n">
        <v>1019</v>
      </c>
      <c r="F609" s="22" t="s">
        <v>1622</v>
      </c>
      <c r="G609" s="27" t="n">
        <v>20</v>
      </c>
      <c r="H609" s="17" t="n">
        <v>100.58</v>
      </c>
      <c r="I609" s="17" t="n">
        <f aca="false">ROUND(G609*H609,2)</f>
        <v>2011.6</v>
      </c>
      <c r="J609" s="22" t="s">
        <v>725</v>
      </c>
    </row>
    <row r="610" customFormat="false" ht="15" hidden="false" customHeight="false" outlineLevel="0" collapsed="false">
      <c r="A610" s="22" t="s">
        <v>1551</v>
      </c>
      <c r="B610" s="23" t="n">
        <v>46244</v>
      </c>
      <c r="C610" s="22" t="s">
        <v>949</v>
      </c>
      <c r="D610" s="22" t="s">
        <v>1644</v>
      </c>
      <c r="E610" s="21" t="n">
        <v>1019</v>
      </c>
      <c r="F610" s="22" t="s">
        <v>1646</v>
      </c>
      <c r="G610" s="27" t="n">
        <v>1</v>
      </c>
      <c r="H610" s="17" t="n">
        <v>794.59</v>
      </c>
      <c r="I610" s="17" t="n">
        <f aca="false">ROUND(G610*H610,2)</f>
        <v>794.59</v>
      </c>
      <c r="J610" s="22" t="s">
        <v>725</v>
      </c>
    </row>
    <row r="611" customFormat="false" ht="15" hidden="false" customHeight="false" outlineLevel="0" collapsed="false">
      <c r="A611" s="22" t="s">
        <v>1551</v>
      </c>
      <c r="B611" s="23" t="n">
        <v>46244</v>
      </c>
      <c r="C611" s="22" t="s">
        <v>949</v>
      </c>
      <c r="D611" s="22" t="s">
        <v>1644</v>
      </c>
      <c r="E611" s="21" t="n">
        <v>1019</v>
      </c>
      <c r="F611" s="22" t="s">
        <v>1645</v>
      </c>
      <c r="G611" s="27" t="n">
        <v>2</v>
      </c>
      <c r="H611" s="17" t="n">
        <v>660.58</v>
      </c>
      <c r="I611" s="17" t="n">
        <f aca="false">ROUND(G611*H611,2)</f>
        <v>1321.16</v>
      </c>
      <c r="J611" s="22" t="s">
        <v>725</v>
      </c>
    </row>
    <row r="612" customFormat="false" ht="15" hidden="false" customHeight="false" outlineLevel="0" collapsed="false">
      <c r="A612" s="22" t="s">
        <v>1551</v>
      </c>
      <c r="B612" s="23" t="n">
        <v>46244</v>
      </c>
      <c r="C612" s="22" t="s">
        <v>949</v>
      </c>
      <c r="D612" s="22" t="s">
        <v>1644</v>
      </c>
      <c r="E612" s="21" t="n">
        <v>1019</v>
      </c>
      <c r="F612" s="22" t="s">
        <v>1646</v>
      </c>
      <c r="G612" s="27" t="n">
        <v>1</v>
      </c>
      <c r="H612" s="17" t="n">
        <v>755.17</v>
      </c>
      <c r="I612" s="17" t="n">
        <f aca="false">ROUND(G612*H612,2)</f>
        <v>755.17</v>
      </c>
      <c r="J612" s="22" t="s">
        <v>725</v>
      </c>
    </row>
    <row r="613" customFormat="false" ht="15" hidden="false" customHeight="false" outlineLevel="0" collapsed="false">
      <c r="A613" s="22" t="s">
        <v>1551</v>
      </c>
      <c r="B613" s="23" t="n">
        <v>46244</v>
      </c>
      <c r="C613" s="22" t="s">
        <v>949</v>
      </c>
      <c r="D613" s="22" t="s">
        <v>1644</v>
      </c>
      <c r="E613" s="21" t="n">
        <v>1019</v>
      </c>
      <c r="F613" s="22" t="s">
        <v>1645</v>
      </c>
      <c r="G613" s="27" t="n">
        <v>2</v>
      </c>
      <c r="H613" s="17" t="n">
        <v>670.51</v>
      </c>
      <c r="I613" s="17" t="n">
        <f aca="false">ROUND(G613*H613,2)</f>
        <v>1341.02</v>
      </c>
      <c r="J613" s="22" t="s">
        <v>725</v>
      </c>
    </row>
    <row r="614" customFormat="false" ht="15" hidden="false" customHeight="false" outlineLevel="0" collapsed="false">
      <c r="A614" s="22" t="s">
        <v>1442</v>
      </c>
      <c r="B614" s="23" t="n">
        <v>46190</v>
      </c>
      <c r="C614" s="22" t="s">
        <v>946</v>
      </c>
      <c r="D614" s="22" t="s">
        <v>1640</v>
      </c>
      <c r="E614" s="21" t="n">
        <v>1019</v>
      </c>
      <c r="F614" s="22" t="s">
        <v>1642</v>
      </c>
      <c r="G614" s="27" t="n">
        <v>1</v>
      </c>
      <c r="H614" s="17" t="n">
        <v>4073.29</v>
      </c>
      <c r="I614" s="17" t="n">
        <f aca="false">ROUND(G614*H614,2)</f>
        <v>4073.29</v>
      </c>
      <c r="J614" s="22" t="s">
        <v>725</v>
      </c>
    </row>
    <row r="615" customFormat="false" ht="15" hidden="false" customHeight="false" outlineLevel="0" collapsed="false">
      <c r="A615" s="22" t="s">
        <v>1442</v>
      </c>
      <c r="B615" s="23" t="n">
        <v>46190</v>
      </c>
      <c r="C615" s="22" t="s">
        <v>946</v>
      </c>
      <c r="D615" s="22" t="s">
        <v>1640</v>
      </c>
      <c r="E615" s="21" t="n">
        <v>1019</v>
      </c>
      <c r="F615" s="22" t="s">
        <v>1641</v>
      </c>
      <c r="G615" s="27" t="n">
        <v>1</v>
      </c>
      <c r="H615" s="17" t="n">
        <v>10212.1</v>
      </c>
      <c r="I615" s="17" t="n">
        <f aca="false">ROUND(G615*H615,2)</f>
        <v>10212.1</v>
      </c>
      <c r="J615" s="22" t="s">
        <v>725</v>
      </c>
    </row>
    <row r="616" customFormat="false" ht="15" hidden="false" customHeight="false" outlineLevel="0" collapsed="false">
      <c r="A616" s="22" t="s">
        <v>1442</v>
      </c>
      <c r="B616" s="23" t="n">
        <v>46190</v>
      </c>
      <c r="C616" s="22" t="s">
        <v>946</v>
      </c>
      <c r="D616" s="22" t="s">
        <v>1640</v>
      </c>
      <c r="E616" s="21" t="n">
        <v>1019</v>
      </c>
      <c r="F616" s="22" t="s">
        <v>1658</v>
      </c>
      <c r="G616" s="27" t="n">
        <v>1</v>
      </c>
      <c r="H616" s="17" t="n">
        <v>6263.44</v>
      </c>
      <c r="I616" s="17" t="n">
        <f aca="false">ROUND(G616*H616,2)</f>
        <v>6263.44</v>
      </c>
      <c r="J616" s="22" t="s">
        <v>725</v>
      </c>
    </row>
    <row r="617" customFormat="false" ht="15" hidden="false" customHeight="false" outlineLevel="0" collapsed="false">
      <c r="A617" s="22" t="s">
        <v>1442</v>
      </c>
      <c r="B617" s="23" t="n">
        <v>46190</v>
      </c>
      <c r="C617" s="22" t="s">
        <v>946</v>
      </c>
      <c r="D617" s="22" t="s">
        <v>1640</v>
      </c>
      <c r="E617" s="21" t="n">
        <v>1019</v>
      </c>
      <c r="F617" s="22" t="s">
        <v>1641</v>
      </c>
      <c r="G617" s="27" t="n">
        <v>1</v>
      </c>
      <c r="H617" s="17" t="n">
        <v>9804.5</v>
      </c>
      <c r="I617" s="17" t="n">
        <f aca="false">ROUND(G617*H617,2)</f>
        <v>9804.5</v>
      </c>
      <c r="J617" s="22" t="s">
        <v>725</v>
      </c>
    </row>
    <row r="618" customFormat="false" ht="15" hidden="false" customHeight="false" outlineLevel="0" collapsed="false">
      <c r="A618" s="22" t="s">
        <v>1442</v>
      </c>
      <c r="B618" s="23" t="n">
        <v>46190</v>
      </c>
      <c r="C618" s="22" t="s">
        <v>946</v>
      </c>
      <c r="D618" s="22" t="s">
        <v>1640</v>
      </c>
      <c r="E618" s="21" t="n">
        <v>1019</v>
      </c>
      <c r="F618" s="22" t="s">
        <v>1642</v>
      </c>
      <c r="G618" s="27" t="n">
        <v>1</v>
      </c>
      <c r="H618" s="17" t="n">
        <v>3922.93</v>
      </c>
      <c r="I618" s="17" t="n">
        <f aca="false">ROUND(G618*H618,2)</f>
        <v>3922.93</v>
      </c>
      <c r="J618" s="22" t="s">
        <v>725</v>
      </c>
    </row>
    <row r="619" customFormat="false" ht="15" hidden="false" customHeight="false" outlineLevel="0" collapsed="false">
      <c r="A619" s="22" t="s">
        <v>1307</v>
      </c>
      <c r="B619" s="23" t="n">
        <v>46140</v>
      </c>
      <c r="C619" s="22" t="s">
        <v>999</v>
      </c>
      <c r="D619" s="22" t="s">
        <v>1644</v>
      </c>
      <c r="E619" s="21" t="n">
        <v>1019</v>
      </c>
      <c r="F619" s="22" t="s">
        <v>1646</v>
      </c>
      <c r="G619" s="27" t="n">
        <v>3</v>
      </c>
      <c r="H619" s="17" t="n">
        <v>775.54</v>
      </c>
      <c r="I619" s="17" t="n">
        <f aca="false">ROUND(G619*H619,2)</f>
        <v>2326.62</v>
      </c>
      <c r="J619" s="22" t="s">
        <v>725</v>
      </c>
    </row>
    <row r="620" customFormat="false" ht="15" hidden="false" customHeight="false" outlineLevel="0" collapsed="false">
      <c r="A620" s="22" t="s">
        <v>1307</v>
      </c>
      <c r="B620" s="23" t="n">
        <v>46140</v>
      </c>
      <c r="C620" s="22" t="s">
        <v>999</v>
      </c>
      <c r="D620" s="22" t="s">
        <v>1644</v>
      </c>
      <c r="E620" s="21" t="n">
        <v>1019</v>
      </c>
      <c r="F620" s="22" t="s">
        <v>1646</v>
      </c>
      <c r="G620" s="27" t="n">
        <v>3</v>
      </c>
      <c r="H620" s="17" t="n">
        <v>815.55</v>
      </c>
      <c r="I620" s="17" t="n">
        <f aca="false">ROUND(G620*H620,2)</f>
        <v>2446.65</v>
      </c>
      <c r="J620" s="22" t="s">
        <v>725</v>
      </c>
    </row>
    <row r="621" customFormat="false" ht="15" hidden="false" customHeight="false" outlineLevel="0" collapsed="false">
      <c r="A621" s="22" t="s">
        <v>1307</v>
      </c>
      <c r="B621" s="23" t="n">
        <v>46140</v>
      </c>
      <c r="C621" s="22" t="s">
        <v>999</v>
      </c>
      <c r="D621" s="22" t="s">
        <v>1644</v>
      </c>
      <c r="E621" s="21" t="n">
        <v>1019</v>
      </c>
      <c r="F621" s="22" t="s">
        <v>1645</v>
      </c>
      <c r="G621" s="27" t="n">
        <v>1</v>
      </c>
      <c r="H621" s="17" t="n">
        <v>644.08</v>
      </c>
      <c r="I621" s="17" t="n">
        <f aca="false">ROUND(G621*H621,2)</f>
        <v>644.08</v>
      </c>
      <c r="J621" s="22" t="s">
        <v>725</v>
      </c>
    </row>
    <row r="622" customFormat="false" ht="15" hidden="false" customHeight="false" outlineLevel="0" collapsed="false">
      <c r="A622" s="22" t="s">
        <v>1307</v>
      </c>
      <c r="B622" s="23" t="n">
        <v>46140</v>
      </c>
      <c r="C622" s="22" t="s">
        <v>999</v>
      </c>
      <c r="D622" s="22" t="s">
        <v>1644</v>
      </c>
      <c r="E622" s="21" t="n">
        <v>1019</v>
      </c>
      <c r="F622" s="22" t="s">
        <v>1646</v>
      </c>
      <c r="G622" s="27" t="n">
        <v>3</v>
      </c>
      <c r="H622" s="17" t="n">
        <v>804.85</v>
      </c>
      <c r="I622" s="17" t="n">
        <f aca="false">ROUND(G622*H622,2)</f>
        <v>2414.55</v>
      </c>
      <c r="J622" s="22" t="s">
        <v>725</v>
      </c>
    </row>
    <row r="623" customFormat="false" ht="15" hidden="false" customHeight="false" outlineLevel="0" collapsed="false">
      <c r="A623" s="22" t="s">
        <v>1307</v>
      </c>
      <c r="B623" s="23" t="n">
        <v>46140</v>
      </c>
      <c r="C623" s="22" t="s">
        <v>999</v>
      </c>
      <c r="D623" s="22" t="s">
        <v>1644</v>
      </c>
      <c r="E623" s="21" t="n">
        <v>1019</v>
      </c>
      <c r="F623" s="22" t="s">
        <v>1646</v>
      </c>
      <c r="G623" s="27" t="n">
        <v>2</v>
      </c>
      <c r="H623" s="17" t="n">
        <v>782.85</v>
      </c>
      <c r="I623" s="17" t="n">
        <f aca="false">ROUND(G623*H623,2)</f>
        <v>1565.7</v>
      </c>
      <c r="J623" s="22" t="s">
        <v>725</v>
      </c>
    </row>
    <row r="624" customFormat="false" ht="15" hidden="false" customHeight="false" outlineLevel="0" collapsed="false">
      <c r="A624" s="22" t="s">
        <v>1027</v>
      </c>
      <c r="B624" s="23" t="n">
        <v>46029</v>
      </c>
      <c r="C624" s="22" t="s">
        <v>944</v>
      </c>
      <c r="D624" s="22" t="s">
        <v>1654</v>
      </c>
      <c r="E624" s="21" t="n">
        <v>1019</v>
      </c>
      <c r="F624" s="22" t="s">
        <v>1656</v>
      </c>
      <c r="G624" s="27" t="n">
        <v>1</v>
      </c>
      <c r="H624" s="17" t="n">
        <v>1522.76</v>
      </c>
      <c r="I624" s="17" t="n">
        <f aca="false">ROUND(G624*H624,2)</f>
        <v>1522.76</v>
      </c>
      <c r="J624" s="22" t="s">
        <v>725</v>
      </c>
    </row>
    <row r="625" customFormat="false" ht="15" hidden="false" customHeight="false" outlineLevel="0" collapsed="false">
      <c r="A625" s="22" t="s">
        <v>1027</v>
      </c>
      <c r="B625" s="23" t="n">
        <v>46029</v>
      </c>
      <c r="C625" s="22" t="s">
        <v>944</v>
      </c>
      <c r="D625" s="22" t="s">
        <v>1654</v>
      </c>
      <c r="E625" s="21" t="n">
        <v>1019</v>
      </c>
      <c r="F625" s="22" t="s">
        <v>1656</v>
      </c>
      <c r="G625" s="27" t="n">
        <v>2</v>
      </c>
      <c r="H625" s="17" t="n">
        <v>1511.39</v>
      </c>
      <c r="I625" s="17" t="n">
        <f aca="false">ROUND(G625*H625,2)</f>
        <v>3022.78</v>
      </c>
      <c r="J625" s="22" t="s">
        <v>725</v>
      </c>
    </row>
    <row r="626" customFormat="false" ht="15" hidden="false" customHeight="false" outlineLevel="0" collapsed="false">
      <c r="A626" s="22" t="s">
        <v>1027</v>
      </c>
      <c r="B626" s="23" t="n">
        <v>46029</v>
      </c>
      <c r="C626" s="22" t="s">
        <v>944</v>
      </c>
      <c r="D626" s="22" t="s">
        <v>1654</v>
      </c>
      <c r="E626" s="21" t="n">
        <v>1019</v>
      </c>
      <c r="F626" s="22" t="s">
        <v>1656</v>
      </c>
      <c r="G626" s="27" t="n">
        <v>1</v>
      </c>
      <c r="H626" s="17" t="n">
        <v>1506.64</v>
      </c>
      <c r="I626" s="17" t="n">
        <f aca="false">ROUND(G626*H626,2)</f>
        <v>1506.64</v>
      </c>
      <c r="J626" s="22" t="s">
        <v>725</v>
      </c>
    </row>
    <row r="627" customFormat="false" ht="15" hidden="false" customHeight="false" outlineLevel="0" collapsed="false">
      <c r="A627" s="22" t="s">
        <v>1027</v>
      </c>
      <c r="B627" s="23" t="n">
        <v>46029</v>
      </c>
      <c r="C627" s="22" t="s">
        <v>944</v>
      </c>
      <c r="D627" s="22" t="s">
        <v>1654</v>
      </c>
      <c r="E627" s="21" t="n">
        <v>1019</v>
      </c>
      <c r="F627" s="22" t="s">
        <v>1655</v>
      </c>
      <c r="G627" s="27" t="n">
        <v>3</v>
      </c>
      <c r="H627" s="17" t="n">
        <v>964.28</v>
      </c>
      <c r="I627" s="17" t="n">
        <f aca="false">ROUND(G627*H627,2)</f>
        <v>2892.84</v>
      </c>
      <c r="J627" s="22" t="s">
        <v>725</v>
      </c>
    </row>
    <row r="628" customFormat="false" ht="15" hidden="false" customHeight="false" outlineLevel="0" collapsed="false">
      <c r="A628" s="22" t="s">
        <v>1498</v>
      </c>
      <c r="B628" s="23" t="n">
        <v>46215</v>
      </c>
      <c r="C628" s="22" t="s">
        <v>946</v>
      </c>
      <c r="D628" s="22" t="s">
        <v>1640</v>
      </c>
      <c r="E628" s="21" t="n">
        <v>1019</v>
      </c>
      <c r="F628" s="22" t="s">
        <v>1641</v>
      </c>
      <c r="G628" s="27" t="n">
        <v>1</v>
      </c>
      <c r="H628" s="17" t="n">
        <v>9435.88</v>
      </c>
      <c r="I628" s="17" t="n">
        <f aca="false">ROUND(G628*H628,2)</f>
        <v>9435.88</v>
      </c>
      <c r="J628" s="22" t="s">
        <v>728</v>
      </c>
    </row>
    <row r="629" customFormat="false" ht="15" hidden="false" customHeight="false" outlineLevel="0" collapsed="false">
      <c r="A629" s="22" t="s">
        <v>1498</v>
      </c>
      <c r="B629" s="23" t="n">
        <v>46215</v>
      </c>
      <c r="C629" s="22" t="s">
        <v>946</v>
      </c>
      <c r="D629" s="22" t="s">
        <v>1640</v>
      </c>
      <c r="E629" s="21" t="n">
        <v>1019</v>
      </c>
      <c r="F629" s="22" t="s">
        <v>1643</v>
      </c>
      <c r="G629" s="27" t="n">
        <v>1</v>
      </c>
      <c r="H629" s="17" t="n">
        <v>7316.69</v>
      </c>
      <c r="I629" s="17" t="n">
        <f aca="false">ROUND(G629*H629,2)</f>
        <v>7316.69</v>
      </c>
      <c r="J629" s="22" t="s">
        <v>728</v>
      </c>
    </row>
    <row r="630" customFormat="false" ht="15" hidden="false" customHeight="false" outlineLevel="0" collapsed="false">
      <c r="A630" s="22" t="s">
        <v>1012</v>
      </c>
      <c r="B630" s="23" t="n">
        <v>46020</v>
      </c>
      <c r="C630" s="22" t="s">
        <v>1002</v>
      </c>
      <c r="D630" s="22" t="s">
        <v>1637</v>
      </c>
      <c r="E630" s="21" t="n">
        <v>1019</v>
      </c>
      <c r="F630" s="22" t="s">
        <v>1639</v>
      </c>
      <c r="G630" s="27" t="n">
        <v>1</v>
      </c>
      <c r="H630" s="17" t="n">
        <v>2249.1</v>
      </c>
      <c r="I630" s="17" t="n">
        <f aca="false">ROUND(G630*H630,2)</f>
        <v>2249.1</v>
      </c>
      <c r="J630" s="22" t="s">
        <v>728</v>
      </c>
    </row>
    <row r="631" customFormat="false" ht="15" hidden="false" customHeight="false" outlineLevel="0" collapsed="false">
      <c r="A631" s="22" t="s">
        <v>1012</v>
      </c>
      <c r="B631" s="23" t="n">
        <v>46020</v>
      </c>
      <c r="C631" s="22" t="s">
        <v>1002</v>
      </c>
      <c r="D631" s="22" t="s">
        <v>1637</v>
      </c>
      <c r="E631" s="21" t="n">
        <v>1019</v>
      </c>
      <c r="F631" s="22" t="s">
        <v>1639</v>
      </c>
      <c r="G631" s="27" t="n">
        <v>1</v>
      </c>
      <c r="H631" s="17" t="n">
        <v>2155.53</v>
      </c>
      <c r="I631" s="17" t="n">
        <f aca="false">ROUND(G631*H631,2)</f>
        <v>2155.53</v>
      </c>
      <c r="J631" s="22" t="s">
        <v>728</v>
      </c>
    </row>
    <row r="632" customFormat="false" ht="15" hidden="false" customHeight="false" outlineLevel="0" collapsed="false">
      <c r="A632" s="22" t="s">
        <v>1012</v>
      </c>
      <c r="B632" s="23" t="n">
        <v>46020</v>
      </c>
      <c r="C632" s="22" t="s">
        <v>1002</v>
      </c>
      <c r="D632" s="22" t="s">
        <v>1637</v>
      </c>
      <c r="E632" s="21" t="n">
        <v>1019</v>
      </c>
      <c r="F632" s="22" t="s">
        <v>1638</v>
      </c>
      <c r="G632" s="27" t="n">
        <v>8</v>
      </c>
      <c r="H632" s="17" t="n">
        <v>212.64</v>
      </c>
      <c r="I632" s="17" t="n">
        <f aca="false">ROUND(G632*H632,2)</f>
        <v>1701.12</v>
      </c>
      <c r="J632" s="22" t="s">
        <v>728</v>
      </c>
    </row>
    <row r="633" customFormat="false" ht="15" hidden="false" customHeight="false" outlineLevel="0" collapsed="false">
      <c r="A633" s="22" t="s">
        <v>1012</v>
      </c>
      <c r="B633" s="23" t="n">
        <v>46020</v>
      </c>
      <c r="C633" s="22" t="s">
        <v>1002</v>
      </c>
      <c r="D633" s="22" t="s">
        <v>1637</v>
      </c>
      <c r="E633" s="21" t="n">
        <v>1019</v>
      </c>
      <c r="F633" s="22" t="s">
        <v>1647</v>
      </c>
      <c r="G633" s="27" t="n">
        <v>42</v>
      </c>
      <c r="H633" s="17" t="n">
        <v>41.89</v>
      </c>
      <c r="I633" s="17" t="n">
        <f aca="false">ROUND(G633*H633,2)</f>
        <v>1759.38</v>
      </c>
      <c r="J633" s="22" t="s">
        <v>728</v>
      </c>
    </row>
    <row r="634" customFormat="false" ht="15" hidden="false" customHeight="false" outlineLevel="0" collapsed="false">
      <c r="A634" s="22" t="s">
        <v>1101</v>
      </c>
      <c r="B634" s="23" t="n">
        <v>46067</v>
      </c>
      <c r="C634" s="22" t="s">
        <v>937</v>
      </c>
      <c r="D634" s="22" t="s">
        <v>1618</v>
      </c>
      <c r="E634" s="21" t="n">
        <v>1019</v>
      </c>
      <c r="F634" s="22" t="s">
        <v>1620</v>
      </c>
      <c r="G634" s="27" t="n">
        <v>63</v>
      </c>
      <c r="H634" s="17" t="n">
        <v>9.83</v>
      </c>
      <c r="I634" s="17" t="n">
        <f aca="false">ROUND(G634*H634,2)</f>
        <v>619.29</v>
      </c>
      <c r="J634" s="22" t="s">
        <v>728</v>
      </c>
    </row>
    <row r="635" customFormat="false" ht="15" hidden="false" customHeight="false" outlineLevel="0" collapsed="false">
      <c r="A635" s="22" t="s">
        <v>1101</v>
      </c>
      <c r="B635" s="23" t="n">
        <v>46067</v>
      </c>
      <c r="C635" s="22" t="s">
        <v>937</v>
      </c>
      <c r="D635" s="22" t="s">
        <v>1618</v>
      </c>
      <c r="E635" s="21" t="n">
        <v>1019</v>
      </c>
      <c r="F635" s="22" t="s">
        <v>1629</v>
      </c>
      <c r="G635" s="27" t="n">
        <v>33</v>
      </c>
      <c r="H635" s="17" t="n">
        <v>64.44</v>
      </c>
      <c r="I635" s="17" t="n">
        <f aca="false">ROUND(G635*H635,2)</f>
        <v>2126.52</v>
      </c>
      <c r="J635" s="22" t="s">
        <v>728</v>
      </c>
    </row>
    <row r="636" customFormat="false" ht="15" hidden="false" customHeight="false" outlineLevel="0" collapsed="false">
      <c r="A636" s="22" t="s">
        <v>1101</v>
      </c>
      <c r="B636" s="23" t="n">
        <v>46067</v>
      </c>
      <c r="C636" s="22" t="s">
        <v>937</v>
      </c>
      <c r="D636" s="22" t="s">
        <v>1618</v>
      </c>
      <c r="E636" s="21" t="n">
        <v>1019</v>
      </c>
      <c r="F636" s="22" t="s">
        <v>1620</v>
      </c>
      <c r="G636" s="27" t="n">
        <v>137</v>
      </c>
      <c r="H636" s="17" t="n">
        <v>9.45</v>
      </c>
      <c r="I636" s="17" t="n">
        <f aca="false">ROUND(G636*H636,2)</f>
        <v>1294.65</v>
      </c>
      <c r="J636" s="22" t="s">
        <v>728</v>
      </c>
    </row>
    <row r="637" customFormat="false" ht="15" hidden="false" customHeight="false" outlineLevel="0" collapsed="false">
      <c r="A637" s="22" t="s">
        <v>1101</v>
      </c>
      <c r="B637" s="23" t="n">
        <v>46067</v>
      </c>
      <c r="C637" s="22" t="s">
        <v>937</v>
      </c>
      <c r="D637" s="22" t="s">
        <v>1618</v>
      </c>
      <c r="E637" s="21" t="n">
        <v>1019</v>
      </c>
      <c r="F637" s="22" t="s">
        <v>1619</v>
      </c>
      <c r="G637" s="27" t="n">
        <v>29</v>
      </c>
      <c r="H637" s="17" t="n">
        <v>89.73</v>
      </c>
      <c r="I637" s="17" t="n">
        <f aca="false">ROUND(G637*H637,2)</f>
        <v>2602.17</v>
      </c>
      <c r="J637" s="22" t="s">
        <v>728</v>
      </c>
    </row>
    <row r="638" customFormat="false" ht="15" hidden="false" customHeight="false" outlineLevel="0" collapsed="false">
      <c r="A638" s="22" t="s">
        <v>1101</v>
      </c>
      <c r="B638" s="23" t="n">
        <v>46067</v>
      </c>
      <c r="C638" s="22" t="s">
        <v>937</v>
      </c>
      <c r="D638" s="22" t="s">
        <v>1618</v>
      </c>
      <c r="E638" s="21" t="n">
        <v>1019</v>
      </c>
      <c r="F638" s="22" t="s">
        <v>1653</v>
      </c>
      <c r="G638" s="27" t="n">
        <v>20</v>
      </c>
      <c r="H638" s="17" t="n">
        <v>97.08</v>
      </c>
      <c r="I638" s="17" t="n">
        <f aca="false">ROUND(G638*H638,2)</f>
        <v>1941.6</v>
      </c>
      <c r="J638" s="22" t="s">
        <v>728</v>
      </c>
    </row>
    <row r="639" customFormat="false" ht="15" hidden="false" customHeight="false" outlineLevel="0" collapsed="false">
      <c r="A639" s="22" t="s">
        <v>1481</v>
      </c>
      <c r="B639" s="23" t="n">
        <v>46204</v>
      </c>
      <c r="C639" s="22" t="s">
        <v>1002</v>
      </c>
      <c r="D639" s="22" t="s">
        <v>1637</v>
      </c>
      <c r="E639" s="21" t="n">
        <v>1019</v>
      </c>
      <c r="F639" s="22" t="s">
        <v>1639</v>
      </c>
      <c r="G639" s="27" t="n">
        <v>1</v>
      </c>
      <c r="H639" s="17" t="n">
        <v>2089.38</v>
      </c>
      <c r="I639" s="17" t="n">
        <f aca="false">ROUND(G639*H639,2)</f>
        <v>2089.38</v>
      </c>
      <c r="J639" s="22" t="s">
        <v>725</v>
      </c>
    </row>
    <row r="640" customFormat="false" ht="15" hidden="false" customHeight="false" outlineLevel="0" collapsed="false">
      <c r="A640" s="22" t="s">
        <v>1481</v>
      </c>
      <c r="B640" s="23" t="n">
        <v>46204</v>
      </c>
      <c r="C640" s="22" t="s">
        <v>1002</v>
      </c>
      <c r="D640" s="22" t="s">
        <v>1637</v>
      </c>
      <c r="E640" s="21" t="n">
        <v>1019</v>
      </c>
      <c r="F640" s="22" t="s">
        <v>1647</v>
      </c>
      <c r="G640" s="27" t="n">
        <v>50</v>
      </c>
      <c r="H640" s="17" t="n">
        <v>40.91</v>
      </c>
      <c r="I640" s="17" t="n">
        <f aca="false">ROUND(G640*H640,2)</f>
        <v>2045.5</v>
      </c>
      <c r="J640" s="22" t="s">
        <v>725</v>
      </c>
    </row>
    <row r="641" customFormat="false" ht="15" hidden="false" customHeight="false" outlineLevel="0" collapsed="false">
      <c r="A641" s="22" t="s">
        <v>1481</v>
      </c>
      <c r="B641" s="23" t="n">
        <v>46204</v>
      </c>
      <c r="C641" s="22" t="s">
        <v>1002</v>
      </c>
      <c r="D641" s="22" t="s">
        <v>1637</v>
      </c>
      <c r="E641" s="21" t="n">
        <v>1019</v>
      </c>
      <c r="F641" s="22" t="s">
        <v>1639</v>
      </c>
      <c r="G641" s="27" t="n">
        <v>1</v>
      </c>
      <c r="H641" s="17" t="n">
        <v>2092.53</v>
      </c>
      <c r="I641" s="17" t="n">
        <f aca="false">ROUND(G641*H641,2)</f>
        <v>2092.53</v>
      </c>
      <c r="J641" s="22" t="s">
        <v>725</v>
      </c>
    </row>
    <row r="642" customFormat="false" ht="15" hidden="false" customHeight="false" outlineLevel="0" collapsed="false">
      <c r="A642" s="22" t="s">
        <v>1481</v>
      </c>
      <c r="B642" s="23" t="n">
        <v>46204</v>
      </c>
      <c r="C642" s="22" t="s">
        <v>1002</v>
      </c>
      <c r="D642" s="22" t="s">
        <v>1637</v>
      </c>
      <c r="E642" s="21" t="n">
        <v>1019</v>
      </c>
      <c r="F642" s="22" t="s">
        <v>1638</v>
      </c>
      <c r="G642" s="27" t="n">
        <v>12</v>
      </c>
      <c r="H642" s="17" t="n">
        <v>218.96</v>
      </c>
      <c r="I642" s="17" t="n">
        <f aca="false">ROUND(G642*H642,2)</f>
        <v>2627.52</v>
      </c>
      <c r="J642" s="22" t="s">
        <v>725</v>
      </c>
    </row>
    <row r="643" customFormat="false" ht="15" hidden="false" customHeight="false" outlineLevel="0" collapsed="false">
      <c r="A643" s="22" t="s">
        <v>1481</v>
      </c>
      <c r="B643" s="23" t="n">
        <v>46204</v>
      </c>
      <c r="C643" s="22" t="s">
        <v>1002</v>
      </c>
      <c r="D643" s="22" t="s">
        <v>1637</v>
      </c>
      <c r="E643" s="21" t="n">
        <v>1019</v>
      </c>
      <c r="F643" s="22" t="s">
        <v>1638</v>
      </c>
      <c r="G643" s="27" t="n">
        <v>8</v>
      </c>
      <c r="H643" s="17" t="n">
        <v>222.5</v>
      </c>
      <c r="I643" s="17" t="n">
        <f aca="false">ROUND(G643*H643,2)</f>
        <v>1780</v>
      </c>
      <c r="J643" s="22" t="s">
        <v>725</v>
      </c>
    </row>
    <row r="644" customFormat="false" ht="15" hidden="false" customHeight="false" outlineLevel="0" collapsed="false">
      <c r="A644" s="22" t="s">
        <v>1068</v>
      </c>
      <c r="B644" s="23" t="n">
        <v>46054</v>
      </c>
      <c r="C644" s="22" t="s">
        <v>937</v>
      </c>
      <c r="D644" s="22" t="s">
        <v>1618</v>
      </c>
      <c r="E644" s="21" t="n">
        <v>1019</v>
      </c>
      <c r="F644" s="22" t="s">
        <v>1619</v>
      </c>
      <c r="G644" s="27" t="n">
        <v>20</v>
      </c>
      <c r="H644" s="17" t="n">
        <v>86.99</v>
      </c>
      <c r="I644" s="17" t="n">
        <f aca="false">ROUND(G644*H644,2)</f>
        <v>1739.8</v>
      </c>
      <c r="J644" s="22" t="s">
        <v>728</v>
      </c>
    </row>
    <row r="645" customFormat="false" ht="15" hidden="false" customHeight="false" outlineLevel="0" collapsed="false">
      <c r="A645" s="22" t="s">
        <v>1068</v>
      </c>
      <c r="B645" s="23" t="n">
        <v>46054</v>
      </c>
      <c r="C645" s="22" t="s">
        <v>937</v>
      </c>
      <c r="D645" s="22" t="s">
        <v>1618</v>
      </c>
      <c r="E645" s="21" t="n">
        <v>1019</v>
      </c>
      <c r="F645" s="22" t="s">
        <v>1619</v>
      </c>
      <c r="G645" s="27" t="n">
        <v>7</v>
      </c>
      <c r="H645" s="17" t="n">
        <v>88.95</v>
      </c>
      <c r="I645" s="17" t="n">
        <f aca="false">ROUND(G645*H645,2)</f>
        <v>622.65</v>
      </c>
      <c r="J645" s="22" t="s">
        <v>728</v>
      </c>
    </row>
    <row r="646" customFormat="false" ht="15" hidden="false" customHeight="false" outlineLevel="0" collapsed="false">
      <c r="A646" s="22" t="s">
        <v>1068</v>
      </c>
      <c r="B646" s="23" t="n">
        <v>46054</v>
      </c>
      <c r="C646" s="22" t="s">
        <v>937</v>
      </c>
      <c r="D646" s="22" t="s">
        <v>1618</v>
      </c>
      <c r="E646" s="21" t="n">
        <v>1019</v>
      </c>
      <c r="F646" s="22" t="s">
        <v>1620</v>
      </c>
      <c r="G646" s="27" t="n">
        <v>199</v>
      </c>
      <c r="H646" s="17" t="n">
        <v>9.94</v>
      </c>
      <c r="I646" s="17" t="n">
        <f aca="false">ROUND(G646*H646,2)</f>
        <v>1978.06</v>
      </c>
      <c r="J646" s="22" t="s">
        <v>728</v>
      </c>
    </row>
    <row r="647" customFormat="false" ht="15" hidden="false" customHeight="false" outlineLevel="0" collapsed="false">
      <c r="A647" s="22" t="s">
        <v>1068</v>
      </c>
      <c r="B647" s="23" t="n">
        <v>46054</v>
      </c>
      <c r="C647" s="22" t="s">
        <v>937</v>
      </c>
      <c r="D647" s="22" t="s">
        <v>1618</v>
      </c>
      <c r="E647" s="21" t="n">
        <v>1019</v>
      </c>
      <c r="F647" s="22" t="s">
        <v>1620</v>
      </c>
      <c r="G647" s="27" t="n">
        <v>253</v>
      </c>
      <c r="H647" s="17" t="n">
        <v>10.19</v>
      </c>
      <c r="I647" s="17" t="n">
        <f aca="false">ROUND(G647*H647,2)</f>
        <v>2578.07</v>
      </c>
      <c r="J647" s="22" t="s">
        <v>728</v>
      </c>
    </row>
    <row r="648" customFormat="false" ht="15" hidden="false" customHeight="false" outlineLevel="0" collapsed="false">
      <c r="A648" s="22" t="s">
        <v>1068</v>
      </c>
      <c r="B648" s="23" t="n">
        <v>46054</v>
      </c>
      <c r="C648" s="22" t="s">
        <v>937</v>
      </c>
      <c r="D648" s="22" t="s">
        <v>1618</v>
      </c>
      <c r="E648" s="21" t="n">
        <v>1019</v>
      </c>
      <c r="F648" s="22" t="s">
        <v>1629</v>
      </c>
      <c r="G648" s="27" t="n">
        <v>26</v>
      </c>
      <c r="H648" s="17" t="n">
        <v>61.67</v>
      </c>
      <c r="I648" s="17" t="n">
        <f aca="false">ROUND(G648*H648,2)</f>
        <v>1603.42</v>
      </c>
      <c r="J648" s="22" t="s">
        <v>728</v>
      </c>
    </row>
    <row r="649" customFormat="false" ht="15" hidden="false" customHeight="false" outlineLevel="0" collapsed="false">
      <c r="A649" s="22" t="s">
        <v>1123</v>
      </c>
      <c r="B649" s="23" t="n">
        <v>46076</v>
      </c>
      <c r="C649" s="22" t="s">
        <v>935</v>
      </c>
      <c r="D649" s="22" t="s">
        <v>1648</v>
      </c>
      <c r="E649" s="21" t="n">
        <v>1019</v>
      </c>
      <c r="F649" s="22" t="s">
        <v>1651</v>
      </c>
      <c r="G649" s="27" t="n">
        <v>55</v>
      </c>
      <c r="H649" s="17" t="n">
        <v>36.96</v>
      </c>
      <c r="I649" s="17" t="n">
        <f aca="false">ROUND(G649*H649,2)</f>
        <v>2032.8</v>
      </c>
      <c r="J649" s="22" t="s">
        <v>725</v>
      </c>
    </row>
    <row r="650" customFormat="false" ht="15" hidden="false" customHeight="false" outlineLevel="0" collapsed="false">
      <c r="A650" s="22" t="s">
        <v>1123</v>
      </c>
      <c r="B650" s="23" t="n">
        <v>46076</v>
      </c>
      <c r="C650" s="22" t="s">
        <v>935</v>
      </c>
      <c r="D650" s="22" t="s">
        <v>1648</v>
      </c>
      <c r="E650" s="21" t="n">
        <v>1019</v>
      </c>
      <c r="F650" s="22" t="s">
        <v>1650</v>
      </c>
      <c r="G650" s="27" t="n">
        <v>43</v>
      </c>
      <c r="H650" s="17" t="n">
        <v>42.85</v>
      </c>
      <c r="I650" s="17" t="n">
        <f aca="false">ROUND(G650*H650,2)</f>
        <v>1842.55</v>
      </c>
      <c r="J650" s="22" t="s">
        <v>725</v>
      </c>
    </row>
    <row r="651" customFormat="false" ht="15" hidden="false" customHeight="false" outlineLevel="0" collapsed="false">
      <c r="A651" s="22" t="s">
        <v>1123</v>
      </c>
      <c r="B651" s="23" t="n">
        <v>46076</v>
      </c>
      <c r="C651" s="22" t="s">
        <v>935</v>
      </c>
      <c r="D651" s="22" t="s">
        <v>1648</v>
      </c>
      <c r="E651" s="21" t="n">
        <v>1019</v>
      </c>
      <c r="F651" s="22" t="s">
        <v>1651</v>
      </c>
      <c r="G651" s="27" t="n">
        <v>26</v>
      </c>
      <c r="H651" s="17" t="n">
        <v>36.55</v>
      </c>
      <c r="I651" s="17" t="n">
        <f aca="false">ROUND(G651*H651,2)</f>
        <v>950.3</v>
      </c>
      <c r="J651" s="22" t="s">
        <v>725</v>
      </c>
    </row>
    <row r="652" customFormat="false" ht="15" hidden="false" customHeight="false" outlineLevel="0" collapsed="false">
      <c r="A652" s="22" t="s">
        <v>1123</v>
      </c>
      <c r="B652" s="23" t="n">
        <v>46076</v>
      </c>
      <c r="C652" s="22" t="s">
        <v>935</v>
      </c>
      <c r="D652" s="22" t="s">
        <v>1648</v>
      </c>
      <c r="E652" s="21" t="n">
        <v>1019</v>
      </c>
      <c r="F652" s="22" t="s">
        <v>1651</v>
      </c>
      <c r="G652" s="27" t="n">
        <v>44</v>
      </c>
      <c r="H652" s="17" t="n">
        <v>35.53</v>
      </c>
      <c r="I652" s="17" t="n">
        <f aca="false">ROUND(G652*H652,2)</f>
        <v>1563.32</v>
      </c>
      <c r="J652" s="22" t="s">
        <v>725</v>
      </c>
    </row>
    <row r="653" customFormat="false" ht="15" hidden="false" customHeight="false" outlineLevel="0" collapsed="false">
      <c r="A653" s="22" t="s">
        <v>1123</v>
      </c>
      <c r="B653" s="23" t="n">
        <v>46076</v>
      </c>
      <c r="C653" s="22" t="s">
        <v>935</v>
      </c>
      <c r="D653" s="22" t="s">
        <v>1648</v>
      </c>
      <c r="E653" s="21" t="n">
        <v>1019</v>
      </c>
      <c r="F653" s="22" t="s">
        <v>1651</v>
      </c>
      <c r="G653" s="27" t="n">
        <v>34</v>
      </c>
      <c r="H653" s="17" t="n">
        <v>37.69</v>
      </c>
      <c r="I653" s="17" t="n">
        <f aca="false">ROUND(G653*H653,2)</f>
        <v>1281.46</v>
      </c>
      <c r="J653" s="22" t="s">
        <v>725</v>
      </c>
    </row>
    <row r="654" customFormat="false" ht="15" hidden="false" customHeight="false" outlineLevel="0" collapsed="false">
      <c r="A654" s="22" t="s">
        <v>1302</v>
      </c>
      <c r="B654" s="23" t="n">
        <v>46139</v>
      </c>
      <c r="C654" s="22" t="s">
        <v>1002</v>
      </c>
      <c r="D654" s="22" t="s">
        <v>1637</v>
      </c>
      <c r="E654" s="21" t="n">
        <v>1019</v>
      </c>
      <c r="F654" s="22" t="s">
        <v>1638</v>
      </c>
      <c r="G654" s="27" t="n">
        <v>8</v>
      </c>
      <c r="H654" s="17" t="n">
        <v>216.33</v>
      </c>
      <c r="I654" s="17" t="n">
        <f aca="false">ROUND(G654*H654,2)</f>
        <v>1730.64</v>
      </c>
      <c r="J654" s="22" t="s">
        <v>725</v>
      </c>
    </row>
    <row r="655" customFormat="false" ht="15" hidden="false" customHeight="false" outlineLevel="0" collapsed="false">
      <c r="A655" s="22" t="s">
        <v>1302</v>
      </c>
      <c r="B655" s="23" t="n">
        <v>46139</v>
      </c>
      <c r="C655" s="22" t="s">
        <v>1002</v>
      </c>
      <c r="D655" s="22" t="s">
        <v>1637</v>
      </c>
      <c r="E655" s="21" t="n">
        <v>1019</v>
      </c>
      <c r="F655" s="22" t="s">
        <v>1638</v>
      </c>
      <c r="G655" s="27" t="n">
        <v>8</v>
      </c>
      <c r="H655" s="17" t="n">
        <v>207.93</v>
      </c>
      <c r="I655" s="17" t="n">
        <f aca="false">ROUND(G655*H655,2)</f>
        <v>1663.44</v>
      </c>
      <c r="J655" s="22" t="s">
        <v>725</v>
      </c>
    </row>
    <row r="656" customFormat="false" ht="15" hidden="false" customHeight="false" outlineLevel="0" collapsed="false">
      <c r="A656" s="22" t="s">
        <v>1070</v>
      </c>
      <c r="B656" s="23" t="n">
        <v>46056</v>
      </c>
      <c r="C656" s="22" t="s">
        <v>959</v>
      </c>
      <c r="D656" s="22" t="s">
        <v>1633</v>
      </c>
      <c r="E656" s="21" t="n">
        <v>1019</v>
      </c>
      <c r="F656" s="22" t="s">
        <v>1635</v>
      </c>
      <c r="G656" s="27" t="n">
        <v>32</v>
      </c>
      <c r="H656" s="17" t="n">
        <v>83.25</v>
      </c>
      <c r="I656" s="17" t="n">
        <f aca="false">ROUND(G656*H656,2)</f>
        <v>2664</v>
      </c>
      <c r="J656" s="22" t="s">
        <v>725</v>
      </c>
    </row>
    <row r="657" customFormat="false" ht="15" hidden="false" customHeight="false" outlineLevel="0" collapsed="false">
      <c r="A657" s="22" t="s">
        <v>1070</v>
      </c>
      <c r="B657" s="23" t="n">
        <v>46056</v>
      </c>
      <c r="C657" s="22" t="s">
        <v>959</v>
      </c>
      <c r="D657" s="22" t="s">
        <v>1633</v>
      </c>
      <c r="E657" s="21" t="n">
        <v>1019</v>
      </c>
      <c r="F657" s="22" t="s">
        <v>1635</v>
      </c>
      <c r="G657" s="27" t="n">
        <v>30</v>
      </c>
      <c r="H657" s="17" t="n">
        <v>86.48</v>
      </c>
      <c r="I657" s="17" t="n">
        <f aca="false">ROUND(G657*H657,2)</f>
        <v>2594.4</v>
      </c>
      <c r="J657" s="22" t="s">
        <v>725</v>
      </c>
    </row>
    <row r="658" customFormat="false" ht="15" hidden="false" customHeight="false" outlineLevel="0" collapsed="false">
      <c r="A658" s="22" t="s">
        <v>1070</v>
      </c>
      <c r="B658" s="23" t="n">
        <v>46056</v>
      </c>
      <c r="C658" s="22" t="s">
        <v>959</v>
      </c>
      <c r="D658" s="22" t="s">
        <v>1633</v>
      </c>
      <c r="E658" s="21" t="n">
        <v>1019</v>
      </c>
      <c r="F658" s="22" t="s">
        <v>1635</v>
      </c>
      <c r="G658" s="27" t="n">
        <v>25</v>
      </c>
      <c r="H658" s="17" t="n">
        <v>81.48</v>
      </c>
      <c r="I658" s="17" t="n">
        <f aca="false">ROUND(G658*H658,2)</f>
        <v>2037</v>
      </c>
      <c r="J658" s="22" t="s">
        <v>725</v>
      </c>
    </row>
    <row r="659" customFormat="false" ht="15" hidden="false" customHeight="false" outlineLevel="0" collapsed="false">
      <c r="A659" s="22" t="s">
        <v>1070</v>
      </c>
      <c r="B659" s="23" t="n">
        <v>46056</v>
      </c>
      <c r="C659" s="22" t="s">
        <v>959</v>
      </c>
      <c r="D659" s="22" t="s">
        <v>1633</v>
      </c>
      <c r="E659" s="21" t="n">
        <v>1019</v>
      </c>
      <c r="F659" s="22" t="s">
        <v>1636</v>
      </c>
      <c r="G659" s="27" t="n">
        <v>18</v>
      </c>
      <c r="H659" s="17" t="n">
        <v>127.86</v>
      </c>
      <c r="I659" s="17" t="n">
        <f aca="false">ROUND(G659*H659,2)</f>
        <v>2301.48</v>
      </c>
      <c r="J659" s="22" t="s">
        <v>725</v>
      </c>
    </row>
    <row r="660" customFormat="false" ht="15" hidden="false" customHeight="false" outlineLevel="0" collapsed="false">
      <c r="A660" s="22" t="s">
        <v>1436</v>
      </c>
      <c r="B660" s="23" t="n">
        <v>46188</v>
      </c>
      <c r="C660" s="22" t="s">
        <v>944</v>
      </c>
      <c r="D660" s="22" t="s">
        <v>1654</v>
      </c>
      <c r="E660" s="21" t="n">
        <v>1019</v>
      </c>
      <c r="F660" s="22" t="s">
        <v>1655</v>
      </c>
      <c r="G660" s="27" t="n">
        <v>2</v>
      </c>
      <c r="H660" s="17" t="n">
        <v>893.53</v>
      </c>
      <c r="I660" s="17" t="n">
        <f aca="false">ROUND(G660*H660,2)</f>
        <v>1787.06</v>
      </c>
      <c r="J660" s="22" t="s">
        <v>725</v>
      </c>
    </row>
    <row r="661" customFormat="false" ht="15" hidden="false" customHeight="false" outlineLevel="0" collapsed="false">
      <c r="A661" s="22" t="s">
        <v>1436</v>
      </c>
      <c r="B661" s="23" t="n">
        <v>46188</v>
      </c>
      <c r="C661" s="22" t="s">
        <v>944</v>
      </c>
      <c r="D661" s="22" t="s">
        <v>1654</v>
      </c>
      <c r="E661" s="21" t="n">
        <v>1019</v>
      </c>
      <c r="F661" s="22" t="s">
        <v>1656</v>
      </c>
      <c r="G661" s="27" t="n">
        <v>1</v>
      </c>
      <c r="H661" s="17" t="n">
        <v>1534.14</v>
      </c>
      <c r="I661" s="17" t="n">
        <f aca="false">ROUND(G661*H661,2)</f>
        <v>1534.14</v>
      </c>
      <c r="J661" s="22" t="s">
        <v>725</v>
      </c>
    </row>
    <row r="662" customFormat="false" ht="15" hidden="false" customHeight="false" outlineLevel="0" collapsed="false">
      <c r="A662" s="22" t="s">
        <v>1436</v>
      </c>
      <c r="B662" s="23" t="n">
        <v>46188</v>
      </c>
      <c r="C662" s="22" t="s">
        <v>944</v>
      </c>
      <c r="D662" s="22" t="s">
        <v>1654</v>
      </c>
      <c r="E662" s="21" t="n">
        <v>1019</v>
      </c>
      <c r="F662" s="22" t="s">
        <v>1656</v>
      </c>
      <c r="G662" s="27" t="n">
        <v>1</v>
      </c>
      <c r="H662" s="17" t="n">
        <v>1463.31</v>
      </c>
      <c r="I662" s="17" t="n">
        <f aca="false">ROUND(G662*H662,2)</f>
        <v>1463.31</v>
      </c>
      <c r="J662" s="22" t="s">
        <v>725</v>
      </c>
    </row>
    <row r="663" customFormat="false" ht="15" hidden="false" customHeight="false" outlineLevel="0" collapsed="false">
      <c r="A663" s="22" t="s">
        <v>1455</v>
      </c>
      <c r="B663" s="23" t="n">
        <v>46196</v>
      </c>
      <c r="C663" s="22" t="s">
        <v>959</v>
      </c>
      <c r="D663" s="22" t="s">
        <v>1633</v>
      </c>
      <c r="E663" s="21" t="n">
        <v>1019</v>
      </c>
      <c r="F663" s="22" t="s">
        <v>1636</v>
      </c>
      <c r="G663" s="27" t="n">
        <v>16</v>
      </c>
      <c r="H663" s="17" t="n">
        <v>129.16</v>
      </c>
      <c r="I663" s="17" t="n">
        <f aca="false">ROUND(G663*H663,2)</f>
        <v>2066.56</v>
      </c>
      <c r="J663" s="22" t="s">
        <v>725</v>
      </c>
    </row>
    <row r="664" customFormat="false" ht="15" hidden="false" customHeight="false" outlineLevel="0" collapsed="false">
      <c r="A664" s="22" t="s">
        <v>1455</v>
      </c>
      <c r="B664" s="23" t="n">
        <v>46196</v>
      </c>
      <c r="C664" s="22" t="s">
        <v>959</v>
      </c>
      <c r="D664" s="22" t="s">
        <v>1633</v>
      </c>
      <c r="E664" s="21" t="n">
        <v>1019</v>
      </c>
      <c r="F664" s="22" t="s">
        <v>1635</v>
      </c>
      <c r="G664" s="27" t="n">
        <v>33</v>
      </c>
      <c r="H664" s="17" t="n">
        <v>82.24</v>
      </c>
      <c r="I664" s="17" t="n">
        <f aca="false">ROUND(G664*H664,2)</f>
        <v>2713.92</v>
      </c>
      <c r="J664" s="22" t="s">
        <v>725</v>
      </c>
    </row>
    <row r="665" customFormat="false" ht="15" hidden="false" customHeight="false" outlineLevel="0" collapsed="false">
      <c r="A665" s="22" t="s">
        <v>1437</v>
      </c>
      <c r="B665" s="23" t="n">
        <v>46188</v>
      </c>
      <c r="C665" s="22" t="s">
        <v>935</v>
      </c>
      <c r="D665" s="22" t="s">
        <v>1648</v>
      </c>
      <c r="E665" s="21" t="n">
        <v>1019</v>
      </c>
      <c r="F665" s="22" t="s">
        <v>1651</v>
      </c>
      <c r="G665" s="27" t="n">
        <v>37</v>
      </c>
      <c r="H665" s="17" t="n">
        <v>37.53</v>
      </c>
      <c r="I665" s="17" t="n">
        <f aca="false">ROUND(G665*H665,2)</f>
        <v>1388.61</v>
      </c>
      <c r="J665" s="22" t="s">
        <v>725</v>
      </c>
    </row>
    <row r="666" customFormat="false" ht="15" hidden="false" customHeight="false" outlineLevel="0" collapsed="false">
      <c r="A666" s="22" t="s">
        <v>1437</v>
      </c>
      <c r="B666" s="23" t="n">
        <v>46188</v>
      </c>
      <c r="C666" s="22" t="s">
        <v>935</v>
      </c>
      <c r="D666" s="22" t="s">
        <v>1648</v>
      </c>
      <c r="E666" s="21" t="n">
        <v>1019</v>
      </c>
      <c r="F666" s="22" t="s">
        <v>1650</v>
      </c>
      <c r="G666" s="27" t="n">
        <v>52</v>
      </c>
      <c r="H666" s="17" t="n">
        <v>46.03</v>
      </c>
      <c r="I666" s="17" t="n">
        <f aca="false">ROUND(G666*H666,2)</f>
        <v>2393.56</v>
      </c>
      <c r="J666" s="22" t="s">
        <v>725</v>
      </c>
    </row>
    <row r="667" customFormat="false" ht="15" hidden="false" customHeight="false" outlineLevel="0" collapsed="false">
      <c r="A667" s="22" t="s">
        <v>1437</v>
      </c>
      <c r="B667" s="23" t="n">
        <v>46188</v>
      </c>
      <c r="C667" s="22" t="s">
        <v>935</v>
      </c>
      <c r="D667" s="22" t="s">
        <v>1648</v>
      </c>
      <c r="E667" s="21" t="n">
        <v>1019</v>
      </c>
      <c r="F667" s="22" t="s">
        <v>1650</v>
      </c>
      <c r="G667" s="27" t="n">
        <v>21</v>
      </c>
      <c r="H667" s="17" t="n">
        <v>43.11</v>
      </c>
      <c r="I667" s="17" t="n">
        <f aca="false">ROUND(G667*H667,2)</f>
        <v>905.31</v>
      </c>
      <c r="J667" s="22" t="s">
        <v>725</v>
      </c>
    </row>
    <row r="668" customFormat="false" ht="15" hidden="false" customHeight="false" outlineLevel="0" collapsed="false">
      <c r="A668" s="22" t="s">
        <v>1437</v>
      </c>
      <c r="B668" s="23" t="n">
        <v>46188</v>
      </c>
      <c r="C668" s="22" t="s">
        <v>935</v>
      </c>
      <c r="D668" s="22" t="s">
        <v>1648</v>
      </c>
      <c r="E668" s="21" t="n">
        <v>1019</v>
      </c>
      <c r="F668" s="22" t="s">
        <v>1650</v>
      </c>
      <c r="G668" s="27" t="n">
        <v>17</v>
      </c>
      <c r="H668" s="17" t="n">
        <v>43.46</v>
      </c>
      <c r="I668" s="17" t="n">
        <f aca="false">ROUND(G668*H668,2)</f>
        <v>738.82</v>
      </c>
      <c r="J668" s="22" t="s">
        <v>725</v>
      </c>
    </row>
    <row r="669" customFormat="false" ht="15" hidden="false" customHeight="false" outlineLevel="0" collapsed="false">
      <c r="A669" s="22" t="s">
        <v>1437</v>
      </c>
      <c r="B669" s="23" t="n">
        <v>46188</v>
      </c>
      <c r="C669" s="22" t="s">
        <v>935</v>
      </c>
      <c r="D669" s="22" t="s">
        <v>1648</v>
      </c>
      <c r="E669" s="21" t="n">
        <v>1019</v>
      </c>
      <c r="F669" s="22" t="s">
        <v>1650</v>
      </c>
      <c r="G669" s="27" t="n">
        <v>44</v>
      </c>
      <c r="H669" s="17" t="n">
        <v>43.48</v>
      </c>
      <c r="I669" s="17" t="n">
        <f aca="false">ROUND(G669*H669,2)</f>
        <v>1913.12</v>
      </c>
      <c r="J669" s="22" t="s">
        <v>725</v>
      </c>
    </row>
    <row r="670" customFormat="false" ht="15" hidden="false" customHeight="false" outlineLevel="0" collapsed="false">
      <c r="A670" s="22" t="s">
        <v>1502</v>
      </c>
      <c r="B670" s="23" t="n">
        <v>46217</v>
      </c>
      <c r="C670" s="22" t="s">
        <v>935</v>
      </c>
      <c r="D670" s="22" t="s">
        <v>1648</v>
      </c>
      <c r="E670" s="21" t="n">
        <v>1019</v>
      </c>
      <c r="F670" s="22" t="s">
        <v>1649</v>
      </c>
      <c r="G670" s="27" t="n">
        <v>5</v>
      </c>
      <c r="H670" s="17" t="n">
        <v>173.39</v>
      </c>
      <c r="I670" s="17" t="n">
        <f aca="false">ROUND(G670*H670,2)</f>
        <v>866.95</v>
      </c>
      <c r="J670" s="22" t="s">
        <v>725</v>
      </c>
    </row>
    <row r="671" customFormat="false" ht="15" hidden="false" customHeight="false" outlineLevel="0" collapsed="false">
      <c r="A671" s="22" t="s">
        <v>1502</v>
      </c>
      <c r="B671" s="23" t="n">
        <v>46217</v>
      </c>
      <c r="C671" s="22" t="s">
        <v>935</v>
      </c>
      <c r="D671" s="22" t="s">
        <v>1648</v>
      </c>
      <c r="E671" s="21" t="n">
        <v>1019</v>
      </c>
      <c r="F671" s="22" t="s">
        <v>1650</v>
      </c>
      <c r="G671" s="27" t="n">
        <v>43</v>
      </c>
      <c r="H671" s="17" t="n">
        <v>44.28</v>
      </c>
      <c r="I671" s="17" t="n">
        <f aca="false">ROUND(G671*H671,2)</f>
        <v>1904.04</v>
      </c>
      <c r="J671" s="22" t="s">
        <v>725</v>
      </c>
    </row>
    <row r="672" customFormat="false" ht="15" hidden="false" customHeight="false" outlineLevel="0" collapsed="false">
      <c r="A672" s="22" t="s">
        <v>1502</v>
      </c>
      <c r="B672" s="23" t="n">
        <v>46217</v>
      </c>
      <c r="C672" s="22" t="s">
        <v>935</v>
      </c>
      <c r="D672" s="22" t="s">
        <v>1648</v>
      </c>
      <c r="E672" s="21" t="n">
        <v>1019</v>
      </c>
      <c r="F672" s="22" t="s">
        <v>1651</v>
      </c>
      <c r="G672" s="27" t="n">
        <v>67</v>
      </c>
      <c r="H672" s="17" t="n">
        <v>35.89</v>
      </c>
      <c r="I672" s="17" t="n">
        <f aca="false">ROUND(G672*H672,2)</f>
        <v>2404.63</v>
      </c>
      <c r="J672" s="22" t="s">
        <v>725</v>
      </c>
    </row>
    <row r="673" customFormat="false" ht="15" hidden="false" customHeight="false" outlineLevel="0" collapsed="false">
      <c r="A673" s="22" t="s">
        <v>1502</v>
      </c>
      <c r="B673" s="23" t="n">
        <v>46217</v>
      </c>
      <c r="C673" s="22" t="s">
        <v>935</v>
      </c>
      <c r="D673" s="22" t="s">
        <v>1648</v>
      </c>
      <c r="E673" s="21" t="n">
        <v>1019</v>
      </c>
      <c r="F673" s="22" t="s">
        <v>1649</v>
      </c>
      <c r="G673" s="27" t="n">
        <v>5</v>
      </c>
      <c r="H673" s="17" t="n">
        <v>175.91</v>
      </c>
      <c r="I673" s="17" t="n">
        <f aca="false">ROUND(G673*H673,2)</f>
        <v>879.55</v>
      </c>
      <c r="J673" s="22" t="s">
        <v>725</v>
      </c>
    </row>
    <row r="674" customFormat="false" ht="15" hidden="false" customHeight="false" outlineLevel="0" collapsed="false">
      <c r="A674" s="22" t="s">
        <v>1518</v>
      </c>
      <c r="B674" s="23" t="n">
        <v>46227</v>
      </c>
      <c r="C674" s="22" t="s">
        <v>959</v>
      </c>
      <c r="D674" s="22" t="s">
        <v>1633</v>
      </c>
      <c r="E674" s="21" t="n">
        <v>1019</v>
      </c>
      <c r="F674" s="22" t="s">
        <v>1635</v>
      </c>
      <c r="G674" s="27" t="n">
        <v>13</v>
      </c>
      <c r="H674" s="17" t="n">
        <v>86.6</v>
      </c>
      <c r="I674" s="17" t="n">
        <f aca="false">ROUND(G674*H674,2)</f>
        <v>1125.8</v>
      </c>
      <c r="J674" s="22" t="s">
        <v>725</v>
      </c>
    </row>
    <row r="675" customFormat="false" ht="15" hidden="false" customHeight="false" outlineLevel="0" collapsed="false">
      <c r="A675" s="22" t="s">
        <v>1518</v>
      </c>
      <c r="B675" s="23" t="n">
        <v>46227</v>
      </c>
      <c r="C675" s="22" t="s">
        <v>959</v>
      </c>
      <c r="D675" s="22" t="s">
        <v>1633</v>
      </c>
      <c r="E675" s="21" t="n">
        <v>1019</v>
      </c>
      <c r="F675" s="22" t="s">
        <v>1636</v>
      </c>
      <c r="G675" s="27" t="n">
        <v>16</v>
      </c>
      <c r="H675" s="17" t="n">
        <v>123.77</v>
      </c>
      <c r="I675" s="17" t="n">
        <f aca="false">ROUND(G675*H675,2)</f>
        <v>1980.32</v>
      </c>
      <c r="J675" s="22" t="s">
        <v>725</v>
      </c>
    </row>
    <row r="676" customFormat="false" ht="15" hidden="false" customHeight="false" outlineLevel="0" collapsed="false">
      <c r="A676" s="22" t="s">
        <v>1518</v>
      </c>
      <c r="B676" s="23" t="n">
        <v>46227</v>
      </c>
      <c r="C676" s="22" t="s">
        <v>959</v>
      </c>
      <c r="D676" s="22" t="s">
        <v>1633</v>
      </c>
      <c r="E676" s="21" t="n">
        <v>1019</v>
      </c>
      <c r="F676" s="22" t="s">
        <v>1634</v>
      </c>
      <c r="G676" s="27" t="n">
        <v>30</v>
      </c>
      <c r="H676" s="17" t="n">
        <v>59.87</v>
      </c>
      <c r="I676" s="17" t="n">
        <f aca="false">ROUND(G676*H676,2)</f>
        <v>1796.1</v>
      </c>
      <c r="J676" s="22" t="s">
        <v>725</v>
      </c>
    </row>
    <row r="677" customFormat="false" ht="15" hidden="false" customHeight="false" outlineLevel="0" collapsed="false">
      <c r="A677" s="22" t="s">
        <v>1029</v>
      </c>
      <c r="B677" s="23" t="n">
        <v>46030</v>
      </c>
      <c r="C677" s="22" t="s">
        <v>944</v>
      </c>
      <c r="D677" s="22" t="s">
        <v>1654</v>
      </c>
      <c r="E677" s="21" t="n">
        <v>1020</v>
      </c>
      <c r="F677" s="22" t="s">
        <v>1655</v>
      </c>
      <c r="G677" s="27" t="n">
        <v>1</v>
      </c>
      <c r="H677" s="17" t="n">
        <v>950</v>
      </c>
      <c r="I677" s="17" t="n">
        <f aca="false">ROUND(G677*H677,2)</f>
        <v>950</v>
      </c>
      <c r="J677" s="22" t="s">
        <v>725</v>
      </c>
    </row>
    <row r="678" customFormat="false" ht="15" hidden="false" customHeight="false" outlineLevel="0" collapsed="false">
      <c r="A678" s="22" t="s">
        <v>1029</v>
      </c>
      <c r="B678" s="23" t="n">
        <v>46030</v>
      </c>
      <c r="C678" s="22" t="s">
        <v>944</v>
      </c>
      <c r="D678" s="22" t="s">
        <v>1654</v>
      </c>
      <c r="E678" s="21" t="n">
        <v>1020</v>
      </c>
      <c r="F678" s="22" t="s">
        <v>1655</v>
      </c>
      <c r="G678" s="27" t="n">
        <v>2</v>
      </c>
      <c r="H678" s="17" t="n">
        <v>905.26</v>
      </c>
      <c r="I678" s="17" t="n">
        <f aca="false">ROUND(G678*H678,2)</f>
        <v>1810.52</v>
      </c>
      <c r="J678" s="22" t="s">
        <v>725</v>
      </c>
    </row>
    <row r="679" customFormat="false" ht="15" hidden="false" customHeight="false" outlineLevel="0" collapsed="false">
      <c r="A679" s="22" t="s">
        <v>1029</v>
      </c>
      <c r="B679" s="23" t="n">
        <v>46030</v>
      </c>
      <c r="C679" s="22" t="s">
        <v>944</v>
      </c>
      <c r="D679" s="22" t="s">
        <v>1654</v>
      </c>
      <c r="E679" s="21" t="n">
        <v>1020</v>
      </c>
      <c r="F679" s="22" t="s">
        <v>1655</v>
      </c>
      <c r="G679" s="27" t="n">
        <v>2</v>
      </c>
      <c r="H679" s="17" t="n">
        <v>930.23</v>
      </c>
      <c r="I679" s="17" t="n">
        <f aca="false">ROUND(G679*H679,2)</f>
        <v>1860.46</v>
      </c>
      <c r="J679" s="22" t="s">
        <v>725</v>
      </c>
    </row>
    <row r="680" customFormat="false" ht="15" hidden="false" customHeight="false" outlineLevel="0" collapsed="false">
      <c r="A680" s="22" t="s">
        <v>1029</v>
      </c>
      <c r="B680" s="23" t="n">
        <v>46030</v>
      </c>
      <c r="C680" s="22" t="s">
        <v>944</v>
      </c>
      <c r="D680" s="22" t="s">
        <v>1654</v>
      </c>
      <c r="E680" s="21" t="n">
        <v>1020</v>
      </c>
      <c r="F680" s="22" t="s">
        <v>1657</v>
      </c>
      <c r="G680" s="27" t="n">
        <v>2</v>
      </c>
      <c r="H680" s="17" t="n">
        <v>687.98</v>
      </c>
      <c r="I680" s="17" t="n">
        <f aca="false">ROUND(G680*H680,2)</f>
        <v>1375.96</v>
      </c>
      <c r="J680" s="22" t="s">
        <v>725</v>
      </c>
    </row>
    <row r="681" customFormat="false" ht="15" hidden="false" customHeight="false" outlineLevel="0" collapsed="false">
      <c r="A681" s="22" t="s">
        <v>1011</v>
      </c>
      <c r="B681" s="23" t="n">
        <v>46018</v>
      </c>
      <c r="C681" s="22" t="s">
        <v>1002</v>
      </c>
      <c r="D681" s="22" t="s">
        <v>1637</v>
      </c>
      <c r="E681" s="21" t="n">
        <v>1020</v>
      </c>
      <c r="F681" s="22" t="s">
        <v>1639</v>
      </c>
      <c r="G681" s="27" t="n">
        <v>1</v>
      </c>
      <c r="H681" s="17" t="n">
        <v>2122.96</v>
      </c>
      <c r="I681" s="17" t="n">
        <f aca="false">ROUND(G681*H681,2)</f>
        <v>2122.96</v>
      </c>
      <c r="J681" s="22" t="s">
        <v>725</v>
      </c>
    </row>
    <row r="682" customFormat="false" ht="15" hidden="false" customHeight="false" outlineLevel="0" collapsed="false">
      <c r="A682" s="22" t="s">
        <v>1011</v>
      </c>
      <c r="B682" s="23" t="n">
        <v>46018</v>
      </c>
      <c r="C682" s="22" t="s">
        <v>1002</v>
      </c>
      <c r="D682" s="22" t="s">
        <v>1637</v>
      </c>
      <c r="E682" s="21" t="n">
        <v>1020</v>
      </c>
      <c r="F682" s="22" t="s">
        <v>1638</v>
      </c>
      <c r="G682" s="27" t="n">
        <v>8</v>
      </c>
      <c r="H682" s="17" t="n">
        <v>221.32</v>
      </c>
      <c r="I682" s="17" t="n">
        <f aca="false">ROUND(G682*H682,2)</f>
        <v>1770.56</v>
      </c>
      <c r="J682" s="22" t="s">
        <v>725</v>
      </c>
    </row>
    <row r="683" customFormat="false" ht="15" hidden="false" customHeight="false" outlineLevel="0" collapsed="false">
      <c r="A683" s="22" t="s">
        <v>1011</v>
      </c>
      <c r="B683" s="23" t="n">
        <v>46018</v>
      </c>
      <c r="C683" s="22" t="s">
        <v>1002</v>
      </c>
      <c r="D683" s="22" t="s">
        <v>1637</v>
      </c>
      <c r="E683" s="21" t="n">
        <v>1020</v>
      </c>
      <c r="F683" s="22" t="s">
        <v>1639</v>
      </c>
      <c r="G683" s="27" t="n">
        <v>1</v>
      </c>
      <c r="H683" s="17" t="n">
        <v>2227.73</v>
      </c>
      <c r="I683" s="17" t="n">
        <f aca="false">ROUND(G683*H683,2)</f>
        <v>2227.73</v>
      </c>
      <c r="J683" s="22" t="s">
        <v>725</v>
      </c>
    </row>
    <row r="684" customFormat="false" ht="15" hidden="false" customHeight="false" outlineLevel="0" collapsed="false">
      <c r="A684" s="22" t="s">
        <v>1011</v>
      </c>
      <c r="B684" s="23" t="n">
        <v>46018</v>
      </c>
      <c r="C684" s="22" t="s">
        <v>1002</v>
      </c>
      <c r="D684" s="22" t="s">
        <v>1637</v>
      </c>
      <c r="E684" s="21" t="n">
        <v>1020</v>
      </c>
      <c r="F684" s="22" t="s">
        <v>1638</v>
      </c>
      <c r="G684" s="27" t="n">
        <v>6</v>
      </c>
      <c r="H684" s="17" t="n">
        <v>210.56</v>
      </c>
      <c r="I684" s="17" t="n">
        <f aca="false">ROUND(G684*H684,2)</f>
        <v>1263.36</v>
      </c>
      <c r="J684" s="22" t="s">
        <v>725</v>
      </c>
    </row>
    <row r="685" customFormat="false" ht="15" hidden="false" customHeight="false" outlineLevel="0" collapsed="false">
      <c r="A685" s="22" t="s">
        <v>1057</v>
      </c>
      <c r="B685" s="23" t="n">
        <v>46047</v>
      </c>
      <c r="C685" s="22" t="s">
        <v>944</v>
      </c>
      <c r="D685" s="22" t="s">
        <v>1654</v>
      </c>
      <c r="E685" s="21" t="n">
        <v>1021</v>
      </c>
      <c r="F685" s="22" t="s">
        <v>1655</v>
      </c>
      <c r="G685" s="27" t="n">
        <v>1</v>
      </c>
      <c r="H685" s="17" t="n">
        <v>894.26</v>
      </c>
      <c r="I685" s="17" t="n">
        <f aca="false">ROUND(G685*H685,2)</f>
        <v>894.26</v>
      </c>
      <c r="J685" s="22" t="s">
        <v>725</v>
      </c>
    </row>
    <row r="686" customFormat="false" ht="15" hidden="false" customHeight="false" outlineLevel="0" collapsed="false">
      <c r="A686" s="22" t="s">
        <v>1057</v>
      </c>
      <c r="B686" s="23" t="n">
        <v>46047</v>
      </c>
      <c r="C686" s="22" t="s">
        <v>944</v>
      </c>
      <c r="D686" s="22" t="s">
        <v>1654</v>
      </c>
      <c r="E686" s="21" t="n">
        <v>1021</v>
      </c>
      <c r="F686" s="22" t="s">
        <v>1657</v>
      </c>
      <c r="G686" s="27" t="n">
        <v>3</v>
      </c>
      <c r="H686" s="17" t="n">
        <v>698.58</v>
      </c>
      <c r="I686" s="17" t="n">
        <f aca="false">ROUND(G686*H686,2)</f>
        <v>2095.74</v>
      </c>
      <c r="J686" s="22" t="s">
        <v>725</v>
      </c>
    </row>
    <row r="687" customFormat="false" ht="15" hidden="false" customHeight="false" outlineLevel="0" collapsed="false">
      <c r="A687" s="22" t="s">
        <v>1013</v>
      </c>
      <c r="B687" s="23" t="n">
        <v>46020</v>
      </c>
      <c r="C687" s="22" t="s">
        <v>957</v>
      </c>
      <c r="D687" s="22" t="s">
        <v>1625</v>
      </c>
      <c r="E687" s="21" t="n">
        <v>1021</v>
      </c>
      <c r="F687" s="22" t="s">
        <v>1626</v>
      </c>
      <c r="G687" s="27" t="n">
        <v>28</v>
      </c>
      <c r="H687" s="17" t="n">
        <v>59.31</v>
      </c>
      <c r="I687" s="17" t="n">
        <f aca="false">ROUND(G687*H687,2)</f>
        <v>1660.68</v>
      </c>
      <c r="J687" s="22" t="s">
        <v>725</v>
      </c>
    </row>
    <row r="688" customFormat="false" ht="15" hidden="false" customHeight="false" outlineLevel="0" collapsed="false">
      <c r="A688" s="22" t="s">
        <v>1013</v>
      </c>
      <c r="B688" s="23" t="n">
        <v>46020</v>
      </c>
      <c r="C688" s="22" t="s">
        <v>957</v>
      </c>
      <c r="D688" s="22" t="s">
        <v>1625</v>
      </c>
      <c r="E688" s="21" t="n">
        <v>1021</v>
      </c>
      <c r="F688" s="22" t="s">
        <v>1627</v>
      </c>
      <c r="G688" s="27" t="n">
        <v>31</v>
      </c>
      <c r="H688" s="17" t="n">
        <v>48.43</v>
      </c>
      <c r="I688" s="17" t="n">
        <f aca="false">ROUND(G688*H688,2)</f>
        <v>1501.33</v>
      </c>
      <c r="J688" s="22" t="s">
        <v>725</v>
      </c>
    </row>
    <row r="689" customFormat="false" ht="15" hidden="false" customHeight="false" outlineLevel="0" collapsed="false">
      <c r="A689" s="22" t="s">
        <v>1013</v>
      </c>
      <c r="B689" s="23" t="n">
        <v>46020</v>
      </c>
      <c r="C689" s="22" t="s">
        <v>957</v>
      </c>
      <c r="D689" s="22" t="s">
        <v>1625</v>
      </c>
      <c r="E689" s="21" t="n">
        <v>1021</v>
      </c>
      <c r="F689" s="22" t="s">
        <v>1626</v>
      </c>
      <c r="G689" s="27" t="n">
        <v>39</v>
      </c>
      <c r="H689" s="17" t="n">
        <v>55.95</v>
      </c>
      <c r="I689" s="17" t="n">
        <f aca="false">ROUND(G689*H689,2)</f>
        <v>2182.05</v>
      </c>
      <c r="J689" s="22" t="s">
        <v>725</v>
      </c>
    </row>
    <row r="690" customFormat="false" ht="15" hidden="false" customHeight="false" outlineLevel="0" collapsed="false">
      <c r="A690" s="22" t="s">
        <v>1013</v>
      </c>
      <c r="B690" s="23" t="n">
        <v>46020</v>
      </c>
      <c r="C690" s="22" t="s">
        <v>957</v>
      </c>
      <c r="D690" s="22" t="s">
        <v>1625</v>
      </c>
      <c r="E690" s="21" t="n">
        <v>1021</v>
      </c>
      <c r="F690" s="22" t="s">
        <v>1626</v>
      </c>
      <c r="G690" s="27" t="n">
        <v>45</v>
      </c>
      <c r="H690" s="17" t="n">
        <v>58.62</v>
      </c>
      <c r="I690" s="17" t="n">
        <f aca="false">ROUND(G690*H690,2)</f>
        <v>2637.9</v>
      </c>
      <c r="J690" s="22" t="s">
        <v>725</v>
      </c>
    </row>
    <row r="691" customFormat="false" ht="15" hidden="false" customHeight="false" outlineLevel="0" collapsed="false">
      <c r="A691" s="22" t="s">
        <v>1031</v>
      </c>
      <c r="B691" s="23" t="n">
        <v>46031</v>
      </c>
      <c r="C691" s="22" t="s">
        <v>944</v>
      </c>
      <c r="D691" s="22" t="s">
        <v>1654</v>
      </c>
      <c r="E691" s="21" t="n">
        <v>1021</v>
      </c>
      <c r="F691" s="22" t="s">
        <v>1657</v>
      </c>
      <c r="G691" s="27" t="n">
        <v>1</v>
      </c>
      <c r="H691" s="17" t="n">
        <v>689.92</v>
      </c>
      <c r="I691" s="17" t="n">
        <f aca="false">ROUND(G691*H691,2)</f>
        <v>689.92</v>
      </c>
      <c r="J691" s="22" t="s">
        <v>725</v>
      </c>
    </row>
    <row r="692" customFormat="false" ht="15" hidden="false" customHeight="false" outlineLevel="0" collapsed="false">
      <c r="A692" s="22" t="s">
        <v>1031</v>
      </c>
      <c r="B692" s="23" t="n">
        <v>46031</v>
      </c>
      <c r="C692" s="22" t="s">
        <v>944</v>
      </c>
      <c r="D692" s="22" t="s">
        <v>1654</v>
      </c>
      <c r="E692" s="21" t="n">
        <v>1021</v>
      </c>
      <c r="F692" s="22" t="s">
        <v>1656</v>
      </c>
      <c r="G692" s="27" t="n">
        <v>2</v>
      </c>
      <c r="H692" s="17" t="n">
        <v>1506.24</v>
      </c>
      <c r="I692" s="17" t="n">
        <f aca="false">ROUND(G692*H692,2)</f>
        <v>3012.48</v>
      </c>
      <c r="J692" s="22" t="s">
        <v>725</v>
      </c>
    </row>
    <row r="693" customFormat="false" ht="15" hidden="false" customHeight="false" outlineLevel="0" collapsed="false">
      <c r="A693" s="22" t="s">
        <v>1033</v>
      </c>
      <c r="B693" s="23" t="n">
        <v>46033</v>
      </c>
      <c r="C693" s="22" t="s">
        <v>1021</v>
      </c>
      <c r="D693" s="22" t="s">
        <v>1630</v>
      </c>
      <c r="E693" s="21" t="n">
        <v>1022</v>
      </c>
      <c r="F693" s="22" t="s">
        <v>1652</v>
      </c>
      <c r="G693" s="27" t="n">
        <v>27</v>
      </c>
      <c r="H693" s="17" t="n">
        <v>76.15</v>
      </c>
      <c r="I693" s="17" t="n">
        <f aca="false">ROUND(G693*H693,2)</f>
        <v>2056.05</v>
      </c>
      <c r="J693" s="22" t="s">
        <v>725</v>
      </c>
    </row>
    <row r="694" customFormat="false" ht="15" hidden="false" customHeight="false" outlineLevel="0" collapsed="false">
      <c r="A694" s="22" t="s">
        <v>1033</v>
      </c>
      <c r="B694" s="23" t="n">
        <v>46033</v>
      </c>
      <c r="C694" s="22" t="s">
        <v>1021</v>
      </c>
      <c r="D694" s="22" t="s">
        <v>1630</v>
      </c>
      <c r="E694" s="21" t="n">
        <v>1022</v>
      </c>
      <c r="F694" s="22" t="s">
        <v>1632</v>
      </c>
      <c r="G694" s="27" t="n">
        <v>12</v>
      </c>
      <c r="H694" s="17" t="n">
        <v>116.38</v>
      </c>
      <c r="I694" s="17" t="n">
        <f aca="false">ROUND(G694*H694,2)</f>
        <v>1396.56</v>
      </c>
      <c r="J694" s="22" t="s">
        <v>725</v>
      </c>
    </row>
    <row r="695" customFormat="false" ht="15" hidden="false" customHeight="false" outlineLevel="0" collapsed="false">
      <c r="A695" s="22" t="s">
        <v>1033</v>
      </c>
      <c r="B695" s="23" t="n">
        <v>46033</v>
      </c>
      <c r="C695" s="22" t="s">
        <v>1021</v>
      </c>
      <c r="D695" s="22" t="s">
        <v>1630</v>
      </c>
      <c r="E695" s="21" t="n">
        <v>1022</v>
      </c>
      <c r="F695" s="22" t="s">
        <v>1631</v>
      </c>
      <c r="G695" s="27" t="n">
        <v>8</v>
      </c>
      <c r="H695" s="17" t="n">
        <v>225.91</v>
      </c>
      <c r="I695" s="17" t="n">
        <f aca="false">ROUND(G695*H695,2)</f>
        <v>1807.28</v>
      </c>
      <c r="J695" s="22" t="s">
        <v>725</v>
      </c>
    </row>
    <row r="696" customFormat="false" ht="15" hidden="false" customHeight="false" outlineLevel="0" collapsed="false">
      <c r="A696" s="22" t="s">
        <v>1048</v>
      </c>
      <c r="B696" s="23" t="n">
        <v>46043</v>
      </c>
      <c r="C696" s="22" t="s">
        <v>933</v>
      </c>
      <c r="D696" s="22" t="s">
        <v>1625</v>
      </c>
      <c r="E696" s="21" t="n">
        <v>1022</v>
      </c>
      <c r="F696" s="22" t="s">
        <v>1627</v>
      </c>
      <c r="G696" s="27" t="n">
        <v>29</v>
      </c>
      <c r="H696" s="17" t="n">
        <v>48.84</v>
      </c>
      <c r="I696" s="17" t="n">
        <f aca="false">ROUND(G696*H696,2)</f>
        <v>1416.36</v>
      </c>
      <c r="J696" s="22" t="s">
        <v>725</v>
      </c>
    </row>
    <row r="697" customFormat="false" ht="15" hidden="false" customHeight="false" outlineLevel="0" collapsed="false">
      <c r="A697" s="22" t="s">
        <v>1048</v>
      </c>
      <c r="B697" s="23" t="n">
        <v>46043</v>
      </c>
      <c r="C697" s="22" t="s">
        <v>933</v>
      </c>
      <c r="D697" s="22" t="s">
        <v>1625</v>
      </c>
      <c r="E697" s="21" t="n">
        <v>1022</v>
      </c>
      <c r="F697" s="22" t="s">
        <v>1626</v>
      </c>
      <c r="G697" s="27" t="n">
        <v>30</v>
      </c>
      <c r="H697" s="17" t="n">
        <v>57.75</v>
      </c>
      <c r="I697" s="17" t="n">
        <f aca="false">ROUND(G697*H697,2)</f>
        <v>1732.5</v>
      </c>
      <c r="J697" s="22" t="s">
        <v>725</v>
      </c>
    </row>
    <row r="698" customFormat="false" ht="15" hidden="false" customHeight="false" outlineLevel="0" collapsed="false">
      <c r="A698" s="22" t="s">
        <v>1058</v>
      </c>
      <c r="B698" s="23" t="n">
        <v>46048</v>
      </c>
      <c r="C698" s="22" t="s">
        <v>1002</v>
      </c>
      <c r="D698" s="22" t="s">
        <v>1637</v>
      </c>
      <c r="E698" s="21" t="n">
        <v>1022</v>
      </c>
      <c r="F698" s="22" t="s">
        <v>1638</v>
      </c>
      <c r="G698" s="27" t="n">
        <v>5</v>
      </c>
      <c r="H698" s="17" t="n">
        <v>212.17</v>
      </c>
      <c r="I698" s="17" t="n">
        <f aca="false">ROUND(G698*H698,2)</f>
        <v>1060.85</v>
      </c>
      <c r="J698" s="22" t="s">
        <v>725</v>
      </c>
    </row>
    <row r="699" customFormat="false" ht="15" hidden="false" customHeight="false" outlineLevel="0" collapsed="false">
      <c r="A699" s="22" t="s">
        <v>1058</v>
      </c>
      <c r="B699" s="23" t="n">
        <v>46048</v>
      </c>
      <c r="C699" s="22" t="s">
        <v>1002</v>
      </c>
      <c r="D699" s="22" t="s">
        <v>1637</v>
      </c>
      <c r="E699" s="21" t="n">
        <v>1022</v>
      </c>
      <c r="F699" s="22" t="s">
        <v>1639</v>
      </c>
      <c r="G699" s="27" t="n">
        <v>1</v>
      </c>
      <c r="H699" s="17" t="n">
        <v>2096.04</v>
      </c>
      <c r="I699" s="17" t="n">
        <f aca="false">ROUND(G699*H699,2)</f>
        <v>2096.04</v>
      </c>
      <c r="J699" s="22" t="s">
        <v>725</v>
      </c>
    </row>
    <row r="700" customFormat="false" ht="15" hidden="false" customHeight="false" outlineLevel="0" collapsed="false">
      <c r="A700" s="22" t="s">
        <v>1058</v>
      </c>
      <c r="B700" s="23" t="n">
        <v>46048</v>
      </c>
      <c r="C700" s="22" t="s">
        <v>1002</v>
      </c>
      <c r="D700" s="22" t="s">
        <v>1637</v>
      </c>
      <c r="E700" s="21" t="n">
        <v>1022</v>
      </c>
      <c r="F700" s="22" t="s">
        <v>1638</v>
      </c>
      <c r="G700" s="27" t="n">
        <v>6</v>
      </c>
      <c r="H700" s="17" t="n">
        <v>209.88</v>
      </c>
      <c r="I700" s="17" t="n">
        <f aca="false">ROUND(G700*H700,2)</f>
        <v>1259.28</v>
      </c>
      <c r="J700" s="22" t="s">
        <v>725</v>
      </c>
    </row>
    <row r="701" customFormat="false" ht="15" hidden="false" customHeight="false" outlineLevel="0" collapsed="false">
      <c r="A701" s="22" t="s">
        <v>1058</v>
      </c>
      <c r="B701" s="23" t="n">
        <v>46048</v>
      </c>
      <c r="C701" s="22" t="s">
        <v>1002</v>
      </c>
      <c r="D701" s="22" t="s">
        <v>1637</v>
      </c>
      <c r="E701" s="21" t="n">
        <v>1022</v>
      </c>
      <c r="F701" s="22" t="s">
        <v>1638</v>
      </c>
      <c r="G701" s="27" t="n">
        <v>8</v>
      </c>
      <c r="H701" s="17" t="n">
        <v>216.75</v>
      </c>
      <c r="I701" s="17" t="n">
        <f aca="false">ROUND(G701*H701,2)</f>
        <v>1734</v>
      </c>
      <c r="J701" s="22" t="s">
        <v>725</v>
      </c>
    </row>
    <row r="702" customFormat="false" ht="15" hidden="false" customHeight="false" outlineLevel="0" collapsed="false">
      <c r="A702" s="22" t="s">
        <v>1028</v>
      </c>
      <c r="B702" s="23" t="n">
        <v>46029</v>
      </c>
      <c r="C702" s="22" t="s">
        <v>933</v>
      </c>
      <c r="D702" s="22" t="s">
        <v>1625</v>
      </c>
      <c r="E702" s="21" t="n">
        <v>1022</v>
      </c>
      <c r="F702" s="22" t="s">
        <v>1627</v>
      </c>
      <c r="G702" s="27" t="n">
        <v>30</v>
      </c>
      <c r="H702" s="17" t="n">
        <v>50.6</v>
      </c>
      <c r="I702" s="17" t="n">
        <f aca="false">ROUND(G702*H702,2)</f>
        <v>1518</v>
      </c>
      <c r="J702" s="22" t="s">
        <v>725</v>
      </c>
    </row>
    <row r="703" customFormat="false" ht="15" hidden="false" customHeight="false" outlineLevel="0" collapsed="false">
      <c r="A703" s="22" t="s">
        <v>1028</v>
      </c>
      <c r="B703" s="23" t="n">
        <v>46029</v>
      </c>
      <c r="C703" s="22" t="s">
        <v>933</v>
      </c>
      <c r="D703" s="22" t="s">
        <v>1625</v>
      </c>
      <c r="E703" s="21" t="n">
        <v>1022</v>
      </c>
      <c r="F703" s="22" t="s">
        <v>1628</v>
      </c>
      <c r="G703" s="27" t="n">
        <v>6</v>
      </c>
      <c r="H703" s="17" t="n">
        <v>407.9</v>
      </c>
      <c r="I703" s="17" t="n">
        <f aca="false">ROUND(G703*H703,2)</f>
        <v>2447.4</v>
      </c>
      <c r="J703" s="22" t="s">
        <v>725</v>
      </c>
    </row>
    <row r="704" customFormat="false" ht="15" hidden="false" customHeight="false" outlineLevel="0" collapsed="false">
      <c r="A704" s="22" t="s">
        <v>1063</v>
      </c>
      <c r="B704" s="23" t="n">
        <v>46049</v>
      </c>
      <c r="C704" s="22" t="s">
        <v>939</v>
      </c>
      <c r="D704" s="22" t="s">
        <v>1621</v>
      </c>
      <c r="E704" s="21" t="n">
        <v>1022</v>
      </c>
      <c r="F704" s="22" t="s">
        <v>1623</v>
      </c>
      <c r="G704" s="27" t="n">
        <v>13</v>
      </c>
      <c r="H704" s="17" t="n">
        <v>138.34</v>
      </c>
      <c r="I704" s="17" t="n">
        <f aca="false">ROUND(G704*H704,2)</f>
        <v>1798.42</v>
      </c>
      <c r="J704" s="22" t="s">
        <v>728</v>
      </c>
    </row>
    <row r="705" customFormat="false" ht="15" hidden="false" customHeight="false" outlineLevel="0" collapsed="false">
      <c r="A705" s="22" t="s">
        <v>1063</v>
      </c>
      <c r="B705" s="23" t="n">
        <v>46049</v>
      </c>
      <c r="C705" s="22" t="s">
        <v>939</v>
      </c>
      <c r="D705" s="22" t="s">
        <v>1621</v>
      </c>
      <c r="E705" s="21" t="n">
        <v>1022</v>
      </c>
      <c r="F705" s="22" t="s">
        <v>1624</v>
      </c>
      <c r="G705" s="27" t="n">
        <v>69</v>
      </c>
      <c r="H705" s="17" t="n">
        <v>20.1</v>
      </c>
      <c r="I705" s="17" t="n">
        <f aca="false">ROUND(G705*H705,2)</f>
        <v>1386.9</v>
      </c>
      <c r="J705" s="22" t="s">
        <v>728</v>
      </c>
    </row>
    <row r="706" customFormat="false" ht="15" hidden="false" customHeight="false" outlineLevel="0" collapsed="false">
      <c r="A706" s="22" t="s">
        <v>1063</v>
      </c>
      <c r="B706" s="23" t="n">
        <v>46049</v>
      </c>
      <c r="C706" s="22" t="s">
        <v>939</v>
      </c>
      <c r="D706" s="22" t="s">
        <v>1621</v>
      </c>
      <c r="E706" s="21" t="n">
        <v>1022</v>
      </c>
      <c r="F706" s="22" t="s">
        <v>1623</v>
      </c>
      <c r="G706" s="27" t="n">
        <v>15</v>
      </c>
      <c r="H706" s="17" t="n">
        <v>141.49</v>
      </c>
      <c r="I706" s="17" t="n">
        <f aca="false">ROUND(G706*H706,2)</f>
        <v>2122.35</v>
      </c>
      <c r="J706" s="22" t="s">
        <v>728</v>
      </c>
    </row>
    <row r="707" customFormat="false" ht="15" hidden="false" customHeight="false" outlineLevel="0" collapsed="false">
      <c r="A707" s="22" t="s">
        <v>1295</v>
      </c>
      <c r="B707" s="23" t="n">
        <v>46136</v>
      </c>
      <c r="C707" s="22" t="s">
        <v>959</v>
      </c>
      <c r="D707" s="22" t="s">
        <v>1633</v>
      </c>
      <c r="E707" s="21" t="n">
        <v>1023</v>
      </c>
      <c r="F707" s="22" t="s">
        <v>1635</v>
      </c>
      <c r="G707" s="27" t="n">
        <v>19</v>
      </c>
      <c r="H707" s="17" t="n">
        <v>83.06</v>
      </c>
      <c r="I707" s="17" t="n">
        <f aca="false">ROUND(G707*H707,2)</f>
        <v>1578.14</v>
      </c>
      <c r="J707" s="22" t="s">
        <v>725</v>
      </c>
    </row>
    <row r="708" customFormat="false" ht="15" hidden="false" customHeight="false" outlineLevel="0" collapsed="false">
      <c r="A708" s="22" t="s">
        <v>1295</v>
      </c>
      <c r="B708" s="23" t="n">
        <v>46136</v>
      </c>
      <c r="C708" s="22" t="s">
        <v>959</v>
      </c>
      <c r="D708" s="22" t="s">
        <v>1633</v>
      </c>
      <c r="E708" s="21" t="n">
        <v>1023</v>
      </c>
      <c r="F708" s="22" t="s">
        <v>1634</v>
      </c>
      <c r="G708" s="27" t="n">
        <v>27</v>
      </c>
      <c r="H708" s="17" t="n">
        <v>58.2</v>
      </c>
      <c r="I708" s="17" t="n">
        <f aca="false">ROUND(G708*H708,2)</f>
        <v>1571.4</v>
      </c>
      <c r="J708" s="22" t="s">
        <v>725</v>
      </c>
    </row>
    <row r="709" customFormat="false" ht="15" hidden="false" customHeight="false" outlineLevel="0" collapsed="false">
      <c r="A709" s="22" t="s">
        <v>1118</v>
      </c>
      <c r="B709" s="23" t="n">
        <v>46074</v>
      </c>
      <c r="C709" s="22" t="s">
        <v>939</v>
      </c>
      <c r="D709" s="22" t="s">
        <v>1621</v>
      </c>
      <c r="E709" s="21" t="n">
        <v>1023</v>
      </c>
      <c r="F709" s="22" t="s">
        <v>1624</v>
      </c>
      <c r="G709" s="27" t="n">
        <v>137</v>
      </c>
      <c r="H709" s="17" t="n">
        <v>18.74</v>
      </c>
      <c r="I709" s="17" t="n">
        <f aca="false">ROUND(G709*H709,2)</f>
        <v>2567.38</v>
      </c>
      <c r="J709" s="22" t="s">
        <v>725</v>
      </c>
    </row>
    <row r="710" customFormat="false" ht="15" hidden="false" customHeight="false" outlineLevel="0" collapsed="false">
      <c r="A710" s="22" t="s">
        <v>1118</v>
      </c>
      <c r="B710" s="23" t="n">
        <v>46074</v>
      </c>
      <c r="C710" s="22" t="s">
        <v>939</v>
      </c>
      <c r="D710" s="22" t="s">
        <v>1621</v>
      </c>
      <c r="E710" s="21" t="n">
        <v>1023</v>
      </c>
      <c r="F710" s="22" t="s">
        <v>1623</v>
      </c>
      <c r="G710" s="27" t="n">
        <v>4</v>
      </c>
      <c r="H710" s="17" t="n">
        <v>145.76</v>
      </c>
      <c r="I710" s="17" t="n">
        <f aca="false">ROUND(G710*H710,2)</f>
        <v>583.04</v>
      </c>
      <c r="J710" s="22" t="s">
        <v>725</v>
      </c>
    </row>
    <row r="711" customFormat="false" ht="15" hidden="false" customHeight="false" outlineLevel="0" collapsed="false">
      <c r="A711" s="22" t="s">
        <v>1118</v>
      </c>
      <c r="B711" s="23" t="n">
        <v>46074</v>
      </c>
      <c r="C711" s="22" t="s">
        <v>939</v>
      </c>
      <c r="D711" s="22" t="s">
        <v>1621</v>
      </c>
      <c r="E711" s="21" t="n">
        <v>1023</v>
      </c>
      <c r="F711" s="22" t="s">
        <v>1622</v>
      </c>
      <c r="G711" s="27" t="n">
        <v>16</v>
      </c>
      <c r="H711" s="17" t="n">
        <v>100.53</v>
      </c>
      <c r="I711" s="17" t="n">
        <f aca="false">ROUND(G711*H711,2)</f>
        <v>1608.48</v>
      </c>
      <c r="J711" s="22" t="s">
        <v>725</v>
      </c>
    </row>
    <row r="712" customFormat="false" ht="15" hidden="false" customHeight="false" outlineLevel="0" collapsed="false">
      <c r="A712" s="22" t="s">
        <v>1118</v>
      </c>
      <c r="B712" s="23" t="n">
        <v>46074</v>
      </c>
      <c r="C712" s="22" t="s">
        <v>939</v>
      </c>
      <c r="D712" s="22" t="s">
        <v>1621</v>
      </c>
      <c r="E712" s="21" t="n">
        <v>1023</v>
      </c>
      <c r="F712" s="22" t="s">
        <v>1623</v>
      </c>
      <c r="G712" s="27" t="n">
        <v>9</v>
      </c>
      <c r="H712" s="17" t="n">
        <v>141.26</v>
      </c>
      <c r="I712" s="17" t="n">
        <f aca="false">ROUND(G712*H712,2)</f>
        <v>1271.34</v>
      </c>
      <c r="J712" s="22" t="s">
        <v>725</v>
      </c>
    </row>
    <row r="713" customFormat="false" ht="15" hidden="false" customHeight="false" outlineLevel="0" collapsed="false">
      <c r="A713" s="22" t="s">
        <v>1118</v>
      </c>
      <c r="B713" s="23" t="n">
        <v>46074</v>
      </c>
      <c r="C713" s="22" t="s">
        <v>939</v>
      </c>
      <c r="D713" s="22" t="s">
        <v>1621</v>
      </c>
      <c r="E713" s="21" t="n">
        <v>1023</v>
      </c>
      <c r="F713" s="22" t="s">
        <v>1622</v>
      </c>
      <c r="G713" s="27" t="n">
        <v>27</v>
      </c>
      <c r="H713" s="17" t="n">
        <v>97.24</v>
      </c>
      <c r="I713" s="17" t="n">
        <f aca="false">ROUND(G713*H713,2)</f>
        <v>2625.48</v>
      </c>
      <c r="J713" s="22" t="s">
        <v>725</v>
      </c>
    </row>
    <row r="714" customFormat="false" ht="15" hidden="false" customHeight="false" outlineLevel="0" collapsed="false">
      <c r="A714" s="22" t="s">
        <v>1317</v>
      </c>
      <c r="B714" s="23" t="n">
        <v>46143</v>
      </c>
      <c r="C714" s="22" t="s">
        <v>935</v>
      </c>
      <c r="D714" s="22" t="s">
        <v>1648</v>
      </c>
      <c r="E714" s="21" t="n">
        <v>1023</v>
      </c>
      <c r="F714" s="22" t="s">
        <v>1650</v>
      </c>
      <c r="G714" s="27" t="n">
        <v>43</v>
      </c>
      <c r="H714" s="17" t="n">
        <v>42.34</v>
      </c>
      <c r="I714" s="17" t="n">
        <f aca="false">ROUND(G714*H714,2)</f>
        <v>1820.62</v>
      </c>
      <c r="J714" s="22" t="s">
        <v>725</v>
      </c>
    </row>
    <row r="715" customFormat="false" ht="15" hidden="false" customHeight="false" outlineLevel="0" collapsed="false">
      <c r="A715" s="22" t="s">
        <v>1317</v>
      </c>
      <c r="B715" s="23" t="n">
        <v>46143</v>
      </c>
      <c r="C715" s="22" t="s">
        <v>935</v>
      </c>
      <c r="D715" s="22" t="s">
        <v>1648</v>
      </c>
      <c r="E715" s="21" t="n">
        <v>1023</v>
      </c>
      <c r="F715" s="22" t="s">
        <v>1649</v>
      </c>
      <c r="G715" s="27" t="n">
        <v>12</v>
      </c>
      <c r="H715" s="17" t="n">
        <v>170.14</v>
      </c>
      <c r="I715" s="17" t="n">
        <f aca="false">ROUND(G715*H715,2)</f>
        <v>2041.68</v>
      </c>
      <c r="J715" s="22" t="s">
        <v>725</v>
      </c>
    </row>
    <row r="716" customFormat="false" ht="15" hidden="false" customHeight="false" outlineLevel="0" collapsed="false">
      <c r="A716" s="22" t="s">
        <v>1317</v>
      </c>
      <c r="B716" s="23" t="n">
        <v>46143</v>
      </c>
      <c r="C716" s="22" t="s">
        <v>935</v>
      </c>
      <c r="D716" s="22" t="s">
        <v>1648</v>
      </c>
      <c r="E716" s="21" t="n">
        <v>1023</v>
      </c>
      <c r="F716" s="22" t="s">
        <v>1651</v>
      </c>
      <c r="G716" s="27" t="n">
        <v>51</v>
      </c>
      <c r="H716" s="17" t="n">
        <v>36.37</v>
      </c>
      <c r="I716" s="17" t="n">
        <f aca="false">ROUND(G716*H716,2)</f>
        <v>1854.87</v>
      </c>
      <c r="J716" s="22" t="s">
        <v>725</v>
      </c>
    </row>
    <row r="717" customFormat="false" ht="15" hidden="false" customHeight="false" outlineLevel="0" collapsed="false">
      <c r="A717" s="22" t="s">
        <v>1347</v>
      </c>
      <c r="B717" s="23" t="n">
        <v>46151</v>
      </c>
      <c r="C717" s="22" t="s">
        <v>939</v>
      </c>
      <c r="D717" s="22" t="s">
        <v>1621</v>
      </c>
      <c r="E717" s="21" t="n">
        <v>1023</v>
      </c>
      <c r="F717" s="22" t="s">
        <v>1622</v>
      </c>
      <c r="G717" s="27" t="n">
        <v>14</v>
      </c>
      <c r="H717" s="17" t="n">
        <v>92.88</v>
      </c>
      <c r="I717" s="17" t="n">
        <f aca="false">ROUND(G717*H717,2)</f>
        <v>1300.32</v>
      </c>
      <c r="J717" s="22" t="s">
        <v>725</v>
      </c>
    </row>
    <row r="718" customFormat="false" ht="15" hidden="false" customHeight="false" outlineLevel="0" collapsed="false">
      <c r="A718" s="22" t="s">
        <v>1347</v>
      </c>
      <c r="B718" s="23" t="n">
        <v>46151</v>
      </c>
      <c r="C718" s="22" t="s">
        <v>939</v>
      </c>
      <c r="D718" s="22" t="s">
        <v>1621</v>
      </c>
      <c r="E718" s="21" t="n">
        <v>1023</v>
      </c>
      <c r="F718" s="22" t="s">
        <v>1624</v>
      </c>
      <c r="G718" s="27" t="n">
        <v>57</v>
      </c>
      <c r="H718" s="17" t="n">
        <v>20.01</v>
      </c>
      <c r="I718" s="17" t="n">
        <f aca="false">ROUND(G718*H718,2)</f>
        <v>1140.57</v>
      </c>
      <c r="J718" s="22" t="s">
        <v>725</v>
      </c>
    </row>
    <row r="719" customFormat="false" ht="15" hidden="false" customHeight="false" outlineLevel="0" collapsed="false">
      <c r="A719" s="22" t="s">
        <v>1347</v>
      </c>
      <c r="B719" s="23" t="n">
        <v>46151</v>
      </c>
      <c r="C719" s="22" t="s">
        <v>939</v>
      </c>
      <c r="D719" s="22" t="s">
        <v>1621</v>
      </c>
      <c r="E719" s="21" t="n">
        <v>1023</v>
      </c>
      <c r="F719" s="22" t="s">
        <v>1624</v>
      </c>
      <c r="G719" s="27" t="n">
        <v>36</v>
      </c>
      <c r="H719" s="17" t="n">
        <v>19.4</v>
      </c>
      <c r="I719" s="17" t="n">
        <f aca="false">ROUND(G719*H719,2)</f>
        <v>698.4</v>
      </c>
      <c r="J719" s="22" t="s">
        <v>725</v>
      </c>
    </row>
    <row r="720" customFormat="false" ht="15" hidden="false" customHeight="false" outlineLevel="0" collapsed="false">
      <c r="A720" s="22" t="s">
        <v>1347</v>
      </c>
      <c r="B720" s="23" t="n">
        <v>46151</v>
      </c>
      <c r="C720" s="22" t="s">
        <v>939</v>
      </c>
      <c r="D720" s="22" t="s">
        <v>1621</v>
      </c>
      <c r="E720" s="21" t="n">
        <v>1023</v>
      </c>
      <c r="F720" s="22" t="s">
        <v>1624</v>
      </c>
      <c r="G720" s="27" t="n">
        <v>43</v>
      </c>
      <c r="H720" s="17" t="n">
        <v>19.28</v>
      </c>
      <c r="I720" s="17" t="n">
        <f aca="false">ROUND(G720*H720,2)</f>
        <v>829.04</v>
      </c>
      <c r="J720" s="22" t="s">
        <v>725</v>
      </c>
    </row>
    <row r="721" customFormat="false" ht="15" hidden="false" customHeight="false" outlineLevel="0" collapsed="false">
      <c r="A721" s="22" t="s">
        <v>1429</v>
      </c>
      <c r="B721" s="23" t="n">
        <v>46186</v>
      </c>
      <c r="C721" s="22" t="s">
        <v>937</v>
      </c>
      <c r="D721" s="22" t="s">
        <v>1618</v>
      </c>
      <c r="E721" s="21" t="n">
        <v>1023</v>
      </c>
      <c r="F721" s="22" t="s">
        <v>1653</v>
      </c>
      <c r="G721" s="27" t="n">
        <v>17</v>
      </c>
      <c r="H721" s="17" t="n">
        <v>102.34</v>
      </c>
      <c r="I721" s="17" t="n">
        <f aca="false">ROUND(G721*H721,2)</f>
        <v>1739.78</v>
      </c>
      <c r="J721" s="22" t="s">
        <v>725</v>
      </c>
    </row>
    <row r="722" customFormat="false" ht="15" hidden="false" customHeight="false" outlineLevel="0" collapsed="false">
      <c r="A722" s="22" t="s">
        <v>1429</v>
      </c>
      <c r="B722" s="23" t="n">
        <v>46186</v>
      </c>
      <c r="C722" s="22" t="s">
        <v>937</v>
      </c>
      <c r="D722" s="22" t="s">
        <v>1618</v>
      </c>
      <c r="E722" s="21" t="n">
        <v>1023</v>
      </c>
      <c r="F722" s="22" t="s">
        <v>1619</v>
      </c>
      <c r="G722" s="27" t="n">
        <v>30</v>
      </c>
      <c r="H722" s="17" t="n">
        <v>86.44</v>
      </c>
      <c r="I722" s="17" t="n">
        <f aca="false">ROUND(G722*H722,2)</f>
        <v>2593.2</v>
      </c>
      <c r="J722" s="22" t="s">
        <v>725</v>
      </c>
    </row>
    <row r="723" customFormat="false" ht="15" hidden="false" customHeight="false" outlineLevel="0" collapsed="false">
      <c r="A723" s="22" t="s">
        <v>1522</v>
      </c>
      <c r="B723" s="23" t="n">
        <v>46230</v>
      </c>
      <c r="C723" s="22" t="s">
        <v>944</v>
      </c>
      <c r="D723" s="22" t="s">
        <v>1654</v>
      </c>
      <c r="E723" s="21" t="n">
        <v>1023</v>
      </c>
      <c r="F723" s="22" t="s">
        <v>1657</v>
      </c>
      <c r="G723" s="27" t="n">
        <v>3</v>
      </c>
      <c r="H723" s="17" t="n">
        <v>679.54</v>
      </c>
      <c r="I723" s="17" t="n">
        <f aca="false">ROUND(G723*H723,2)</f>
        <v>2038.62</v>
      </c>
      <c r="J723" s="22" t="s">
        <v>725</v>
      </c>
    </row>
    <row r="724" customFormat="false" ht="15" hidden="false" customHeight="false" outlineLevel="0" collapsed="false">
      <c r="A724" s="22" t="s">
        <v>1522</v>
      </c>
      <c r="B724" s="23" t="n">
        <v>46230</v>
      </c>
      <c r="C724" s="22" t="s">
        <v>944</v>
      </c>
      <c r="D724" s="22" t="s">
        <v>1654</v>
      </c>
      <c r="E724" s="21" t="n">
        <v>1023</v>
      </c>
      <c r="F724" s="22" t="s">
        <v>1657</v>
      </c>
      <c r="G724" s="27" t="n">
        <v>3</v>
      </c>
      <c r="H724" s="17" t="n">
        <v>689.13</v>
      </c>
      <c r="I724" s="17" t="n">
        <f aca="false">ROUND(G724*H724,2)</f>
        <v>2067.39</v>
      </c>
      <c r="J724" s="22" t="s">
        <v>725</v>
      </c>
    </row>
    <row r="725" customFormat="false" ht="15" hidden="false" customHeight="false" outlineLevel="0" collapsed="false">
      <c r="A725" s="22" t="s">
        <v>1522</v>
      </c>
      <c r="B725" s="23" t="n">
        <v>46230</v>
      </c>
      <c r="C725" s="22" t="s">
        <v>944</v>
      </c>
      <c r="D725" s="22" t="s">
        <v>1654</v>
      </c>
      <c r="E725" s="21" t="n">
        <v>1023</v>
      </c>
      <c r="F725" s="22" t="s">
        <v>1657</v>
      </c>
      <c r="G725" s="27" t="n">
        <v>2</v>
      </c>
      <c r="H725" s="17" t="n">
        <v>712.51</v>
      </c>
      <c r="I725" s="17" t="n">
        <f aca="false">ROUND(G725*H725,2)</f>
        <v>1425.02</v>
      </c>
      <c r="J725" s="22" t="s">
        <v>725</v>
      </c>
    </row>
    <row r="726" customFormat="false" ht="15" hidden="false" customHeight="false" outlineLevel="0" collapsed="false">
      <c r="A726" s="22" t="s">
        <v>1522</v>
      </c>
      <c r="B726" s="23" t="n">
        <v>46230</v>
      </c>
      <c r="C726" s="22" t="s">
        <v>944</v>
      </c>
      <c r="D726" s="22" t="s">
        <v>1654</v>
      </c>
      <c r="E726" s="21" t="n">
        <v>1023</v>
      </c>
      <c r="F726" s="22" t="s">
        <v>1656</v>
      </c>
      <c r="G726" s="27" t="n">
        <v>1</v>
      </c>
      <c r="H726" s="17" t="n">
        <v>1429.73</v>
      </c>
      <c r="I726" s="17" t="n">
        <f aca="false">ROUND(G726*H726,2)</f>
        <v>1429.73</v>
      </c>
      <c r="J726" s="22" t="s">
        <v>725</v>
      </c>
    </row>
    <row r="727" customFormat="false" ht="15" hidden="false" customHeight="false" outlineLevel="0" collapsed="false">
      <c r="A727" s="22" t="s">
        <v>1464</v>
      </c>
      <c r="B727" s="23" t="n">
        <v>46198</v>
      </c>
      <c r="C727" s="22" t="s">
        <v>939</v>
      </c>
      <c r="D727" s="22" t="s">
        <v>1621</v>
      </c>
      <c r="E727" s="21" t="n">
        <v>1023</v>
      </c>
      <c r="F727" s="22" t="s">
        <v>1624</v>
      </c>
      <c r="G727" s="27" t="n">
        <v>62</v>
      </c>
      <c r="H727" s="17" t="n">
        <v>19.35</v>
      </c>
      <c r="I727" s="17" t="n">
        <f aca="false">ROUND(G727*H727,2)</f>
        <v>1199.7</v>
      </c>
      <c r="J727" s="22" t="s">
        <v>725</v>
      </c>
    </row>
    <row r="728" customFormat="false" ht="15" hidden="false" customHeight="false" outlineLevel="0" collapsed="false">
      <c r="A728" s="22" t="s">
        <v>1464</v>
      </c>
      <c r="B728" s="23" t="n">
        <v>46198</v>
      </c>
      <c r="C728" s="22" t="s">
        <v>939</v>
      </c>
      <c r="D728" s="22" t="s">
        <v>1621</v>
      </c>
      <c r="E728" s="21" t="n">
        <v>1023</v>
      </c>
      <c r="F728" s="22" t="s">
        <v>1623</v>
      </c>
      <c r="G728" s="27" t="n">
        <v>7</v>
      </c>
      <c r="H728" s="17" t="n">
        <v>143.97</v>
      </c>
      <c r="I728" s="17" t="n">
        <f aca="false">ROUND(G728*H728,2)</f>
        <v>1007.79</v>
      </c>
      <c r="J728" s="22" t="s">
        <v>725</v>
      </c>
    </row>
    <row r="729" customFormat="false" ht="15" hidden="false" customHeight="false" outlineLevel="0" collapsed="false">
      <c r="A729" s="22" t="s">
        <v>1491</v>
      </c>
      <c r="B729" s="23" t="n">
        <v>46212</v>
      </c>
      <c r="C729" s="22" t="s">
        <v>944</v>
      </c>
      <c r="D729" s="22" t="s">
        <v>1654</v>
      </c>
      <c r="E729" s="21" t="n">
        <v>1023</v>
      </c>
      <c r="F729" s="22" t="s">
        <v>1656</v>
      </c>
      <c r="G729" s="27" t="n">
        <v>2</v>
      </c>
      <c r="H729" s="17" t="n">
        <v>1466.53</v>
      </c>
      <c r="I729" s="17" t="n">
        <f aca="false">ROUND(G729*H729,2)</f>
        <v>2933.06</v>
      </c>
      <c r="J729" s="22" t="s">
        <v>725</v>
      </c>
    </row>
    <row r="730" customFormat="false" ht="15" hidden="false" customHeight="false" outlineLevel="0" collapsed="false">
      <c r="A730" s="22" t="s">
        <v>1491</v>
      </c>
      <c r="B730" s="23" t="n">
        <v>46212</v>
      </c>
      <c r="C730" s="22" t="s">
        <v>944</v>
      </c>
      <c r="D730" s="22" t="s">
        <v>1654</v>
      </c>
      <c r="E730" s="21" t="n">
        <v>1023</v>
      </c>
      <c r="F730" s="22" t="s">
        <v>1657</v>
      </c>
      <c r="G730" s="27" t="n">
        <v>3</v>
      </c>
      <c r="H730" s="17" t="n">
        <v>716.74</v>
      </c>
      <c r="I730" s="17" t="n">
        <f aca="false">ROUND(G730*H730,2)</f>
        <v>2150.22</v>
      </c>
      <c r="J730" s="22" t="s">
        <v>725</v>
      </c>
    </row>
    <row r="731" customFormat="false" ht="15" hidden="false" customHeight="false" outlineLevel="0" collapsed="false">
      <c r="A731" s="22" t="s">
        <v>1491</v>
      </c>
      <c r="B731" s="23" t="n">
        <v>46212</v>
      </c>
      <c r="C731" s="22" t="s">
        <v>944</v>
      </c>
      <c r="D731" s="22" t="s">
        <v>1654</v>
      </c>
      <c r="E731" s="21" t="n">
        <v>1023</v>
      </c>
      <c r="F731" s="22" t="s">
        <v>1655</v>
      </c>
      <c r="G731" s="27" t="n">
        <v>3</v>
      </c>
      <c r="H731" s="17" t="n">
        <v>884.37</v>
      </c>
      <c r="I731" s="17" t="n">
        <f aca="false">ROUND(G731*H731,2)</f>
        <v>2653.11</v>
      </c>
      <c r="J731" s="22" t="s">
        <v>725</v>
      </c>
    </row>
    <row r="732" customFormat="false" ht="15" hidden="false" customHeight="false" outlineLevel="0" collapsed="false">
      <c r="A732" s="22" t="s">
        <v>1491</v>
      </c>
      <c r="B732" s="23" t="n">
        <v>46212</v>
      </c>
      <c r="C732" s="22" t="s">
        <v>944</v>
      </c>
      <c r="D732" s="22" t="s">
        <v>1654</v>
      </c>
      <c r="E732" s="21" t="n">
        <v>1023</v>
      </c>
      <c r="F732" s="22" t="s">
        <v>1657</v>
      </c>
      <c r="G732" s="27" t="n">
        <v>2</v>
      </c>
      <c r="H732" s="17" t="n">
        <v>668.59</v>
      </c>
      <c r="I732" s="17" t="n">
        <f aca="false">ROUND(G732*H732,2)</f>
        <v>1337.18</v>
      </c>
      <c r="J732" s="22" t="s">
        <v>725</v>
      </c>
    </row>
    <row r="733" customFormat="false" ht="15" hidden="false" customHeight="false" outlineLevel="0" collapsed="false">
      <c r="A733" s="22" t="s">
        <v>1052</v>
      </c>
      <c r="B733" s="23" t="n">
        <v>46045</v>
      </c>
      <c r="C733" s="22" t="s">
        <v>929</v>
      </c>
      <c r="D733" s="22" t="s">
        <v>1637</v>
      </c>
      <c r="E733" s="21" t="n">
        <v>1023</v>
      </c>
      <c r="F733" s="22" t="s">
        <v>1639</v>
      </c>
      <c r="G733" s="27" t="n">
        <v>1</v>
      </c>
      <c r="H733" s="17" t="n">
        <v>2184.93</v>
      </c>
      <c r="I733" s="17" t="n">
        <f aca="false">ROUND(G733*H733,2)</f>
        <v>2184.93</v>
      </c>
      <c r="J733" s="22" t="s">
        <v>725</v>
      </c>
    </row>
    <row r="734" customFormat="false" ht="15" hidden="false" customHeight="false" outlineLevel="0" collapsed="false">
      <c r="A734" s="22" t="s">
        <v>1052</v>
      </c>
      <c r="B734" s="23" t="n">
        <v>46045</v>
      </c>
      <c r="C734" s="22" t="s">
        <v>929</v>
      </c>
      <c r="D734" s="22" t="s">
        <v>1637</v>
      </c>
      <c r="E734" s="21" t="n">
        <v>1023</v>
      </c>
      <c r="F734" s="22" t="s">
        <v>1638</v>
      </c>
      <c r="G734" s="27" t="n">
        <v>7</v>
      </c>
      <c r="H734" s="17" t="n">
        <v>211.29</v>
      </c>
      <c r="I734" s="17" t="n">
        <f aca="false">ROUND(G734*H734,2)</f>
        <v>1479.03</v>
      </c>
      <c r="J734" s="22" t="s">
        <v>725</v>
      </c>
    </row>
    <row r="735" customFormat="false" ht="15" hidden="false" customHeight="false" outlineLevel="0" collapsed="false">
      <c r="A735" s="22" t="s">
        <v>1122</v>
      </c>
      <c r="B735" s="23" t="n">
        <v>46075</v>
      </c>
      <c r="C735" s="22" t="s">
        <v>964</v>
      </c>
      <c r="D735" s="22" t="s">
        <v>1630</v>
      </c>
      <c r="E735" s="21" t="n">
        <v>1023</v>
      </c>
      <c r="F735" s="22" t="s">
        <v>1652</v>
      </c>
      <c r="G735" s="27" t="n">
        <v>11</v>
      </c>
      <c r="H735" s="17" t="n">
        <v>73.4</v>
      </c>
      <c r="I735" s="17" t="n">
        <f aca="false">ROUND(G735*H735,2)</f>
        <v>807.4</v>
      </c>
      <c r="J735" s="22" t="s">
        <v>725</v>
      </c>
    </row>
    <row r="736" customFormat="false" ht="15" hidden="false" customHeight="false" outlineLevel="0" collapsed="false">
      <c r="A736" s="22" t="s">
        <v>1122</v>
      </c>
      <c r="B736" s="23" t="n">
        <v>46075</v>
      </c>
      <c r="C736" s="22" t="s">
        <v>964</v>
      </c>
      <c r="D736" s="22" t="s">
        <v>1630</v>
      </c>
      <c r="E736" s="21" t="n">
        <v>1023</v>
      </c>
      <c r="F736" s="22" t="s">
        <v>1631</v>
      </c>
      <c r="G736" s="27" t="n">
        <v>7</v>
      </c>
      <c r="H736" s="17" t="n">
        <v>245.65</v>
      </c>
      <c r="I736" s="17" t="n">
        <f aca="false">ROUND(G736*H736,2)</f>
        <v>1719.55</v>
      </c>
      <c r="J736" s="22" t="s">
        <v>725</v>
      </c>
    </row>
    <row r="737" customFormat="false" ht="15" hidden="false" customHeight="false" outlineLevel="0" collapsed="false">
      <c r="A737" s="22" t="s">
        <v>1519</v>
      </c>
      <c r="B737" s="23" t="n">
        <v>46228</v>
      </c>
      <c r="C737" s="22" t="s">
        <v>959</v>
      </c>
      <c r="D737" s="22" t="s">
        <v>1633</v>
      </c>
      <c r="E737" s="21" t="n">
        <v>1023</v>
      </c>
      <c r="F737" s="22" t="s">
        <v>1636</v>
      </c>
      <c r="G737" s="27" t="n">
        <v>20</v>
      </c>
      <c r="H737" s="17" t="n">
        <v>126.94</v>
      </c>
      <c r="I737" s="17" t="n">
        <f aca="false">ROUND(G737*H737,2)</f>
        <v>2538.8</v>
      </c>
      <c r="J737" s="22" t="s">
        <v>725</v>
      </c>
    </row>
    <row r="738" customFormat="false" ht="15" hidden="false" customHeight="false" outlineLevel="0" collapsed="false">
      <c r="A738" s="22" t="s">
        <v>1519</v>
      </c>
      <c r="B738" s="23" t="n">
        <v>46228</v>
      </c>
      <c r="C738" s="22" t="s">
        <v>959</v>
      </c>
      <c r="D738" s="22" t="s">
        <v>1633</v>
      </c>
      <c r="E738" s="21" t="n">
        <v>1023</v>
      </c>
      <c r="F738" s="22" t="s">
        <v>1635</v>
      </c>
      <c r="G738" s="27" t="n">
        <v>8</v>
      </c>
      <c r="H738" s="17" t="n">
        <v>83.42</v>
      </c>
      <c r="I738" s="17" t="n">
        <f aca="false">ROUND(G738*H738,2)</f>
        <v>667.36</v>
      </c>
      <c r="J738" s="22" t="s">
        <v>725</v>
      </c>
    </row>
    <row r="739" customFormat="false" ht="15" hidden="false" customHeight="false" outlineLevel="0" collapsed="false">
      <c r="A739" s="22" t="s">
        <v>1519</v>
      </c>
      <c r="B739" s="23" t="n">
        <v>46228</v>
      </c>
      <c r="C739" s="22" t="s">
        <v>959</v>
      </c>
      <c r="D739" s="22" t="s">
        <v>1633</v>
      </c>
      <c r="E739" s="21" t="n">
        <v>1023</v>
      </c>
      <c r="F739" s="22" t="s">
        <v>1636</v>
      </c>
      <c r="G739" s="27" t="n">
        <v>13</v>
      </c>
      <c r="H739" s="17" t="n">
        <v>128.73</v>
      </c>
      <c r="I739" s="17" t="n">
        <f aca="false">ROUND(G739*H739,2)</f>
        <v>1673.49</v>
      </c>
      <c r="J739" s="22" t="s">
        <v>725</v>
      </c>
    </row>
    <row r="740" customFormat="false" ht="15" hidden="false" customHeight="false" outlineLevel="0" collapsed="false">
      <c r="A740" s="22" t="s">
        <v>1519</v>
      </c>
      <c r="B740" s="23" t="n">
        <v>46228</v>
      </c>
      <c r="C740" s="22" t="s">
        <v>959</v>
      </c>
      <c r="D740" s="22" t="s">
        <v>1633</v>
      </c>
      <c r="E740" s="21" t="n">
        <v>1023</v>
      </c>
      <c r="F740" s="22" t="s">
        <v>1634</v>
      </c>
      <c r="G740" s="27" t="n">
        <v>32</v>
      </c>
      <c r="H740" s="17" t="n">
        <v>60.48</v>
      </c>
      <c r="I740" s="17" t="n">
        <f aca="false">ROUND(G740*H740,2)</f>
        <v>1935.36</v>
      </c>
      <c r="J740" s="22" t="s">
        <v>725</v>
      </c>
    </row>
    <row r="741" customFormat="false" ht="15" hidden="false" customHeight="false" outlineLevel="0" collapsed="false">
      <c r="A741" s="22" t="s">
        <v>1519</v>
      </c>
      <c r="B741" s="23" t="n">
        <v>46228</v>
      </c>
      <c r="C741" s="22" t="s">
        <v>959</v>
      </c>
      <c r="D741" s="22" t="s">
        <v>1633</v>
      </c>
      <c r="E741" s="21" t="n">
        <v>1023</v>
      </c>
      <c r="F741" s="22" t="s">
        <v>1636</v>
      </c>
      <c r="G741" s="27" t="n">
        <v>6</v>
      </c>
      <c r="H741" s="17" t="n">
        <v>130.97</v>
      </c>
      <c r="I741" s="17" t="n">
        <f aca="false">ROUND(G741*H741,2)</f>
        <v>785.82</v>
      </c>
      <c r="J741" s="22" t="s">
        <v>725</v>
      </c>
    </row>
    <row r="742" customFormat="false" ht="15" hidden="false" customHeight="false" outlineLevel="0" collapsed="false">
      <c r="A742" s="22" t="s">
        <v>1137</v>
      </c>
      <c r="B742" s="23" t="n">
        <v>46081</v>
      </c>
      <c r="C742" s="22" t="s">
        <v>986</v>
      </c>
      <c r="D742" s="22" t="s">
        <v>1640</v>
      </c>
      <c r="E742" s="21" t="n">
        <v>1023</v>
      </c>
      <c r="F742" s="22" t="s">
        <v>1658</v>
      </c>
      <c r="G742" s="27" t="n">
        <v>1</v>
      </c>
      <c r="H742" s="17" t="n">
        <v>6334.93</v>
      </c>
      <c r="I742" s="17" t="n">
        <f aca="false">ROUND(G742*H742,2)</f>
        <v>6334.93</v>
      </c>
      <c r="J742" s="22" t="s">
        <v>725</v>
      </c>
    </row>
    <row r="743" customFormat="false" ht="15" hidden="false" customHeight="false" outlineLevel="0" collapsed="false">
      <c r="A743" s="22" t="s">
        <v>1137</v>
      </c>
      <c r="B743" s="23" t="n">
        <v>46081</v>
      </c>
      <c r="C743" s="22" t="s">
        <v>986</v>
      </c>
      <c r="D743" s="22" t="s">
        <v>1640</v>
      </c>
      <c r="E743" s="21" t="n">
        <v>1023</v>
      </c>
      <c r="F743" s="22" t="s">
        <v>1643</v>
      </c>
      <c r="G743" s="27" t="n">
        <v>1</v>
      </c>
      <c r="H743" s="17" t="n">
        <v>7524.37</v>
      </c>
      <c r="I743" s="17" t="n">
        <f aca="false">ROUND(G743*H743,2)</f>
        <v>7524.37</v>
      </c>
      <c r="J743" s="22" t="s">
        <v>725</v>
      </c>
    </row>
    <row r="744" customFormat="false" ht="15" hidden="false" customHeight="false" outlineLevel="0" collapsed="false">
      <c r="A744" s="22" t="s">
        <v>1137</v>
      </c>
      <c r="B744" s="23" t="n">
        <v>46081</v>
      </c>
      <c r="C744" s="22" t="s">
        <v>986</v>
      </c>
      <c r="D744" s="22" t="s">
        <v>1640</v>
      </c>
      <c r="E744" s="21" t="n">
        <v>1023</v>
      </c>
      <c r="F744" s="22" t="s">
        <v>1658</v>
      </c>
      <c r="G744" s="27" t="n">
        <v>1</v>
      </c>
      <c r="H744" s="17" t="n">
        <v>6200.82</v>
      </c>
      <c r="I744" s="17" t="n">
        <f aca="false">ROUND(G744*H744,2)</f>
        <v>6200.82</v>
      </c>
      <c r="J744" s="22" t="s">
        <v>725</v>
      </c>
    </row>
    <row r="745" customFormat="false" ht="15" hidden="false" customHeight="false" outlineLevel="0" collapsed="false">
      <c r="A745" s="22" t="s">
        <v>1137</v>
      </c>
      <c r="B745" s="23" t="n">
        <v>46081</v>
      </c>
      <c r="C745" s="22" t="s">
        <v>986</v>
      </c>
      <c r="D745" s="22" t="s">
        <v>1640</v>
      </c>
      <c r="E745" s="21" t="n">
        <v>1023</v>
      </c>
      <c r="F745" s="22" t="s">
        <v>1642</v>
      </c>
      <c r="G745" s="27" t="n">
        <v>1</v>
      </c>
      <c r="H745" s="17" t="n">
        <v>3763.49</v>
      </c>
      <c r="I745" s="17" t="n">
        <f aca="false">ROUND(G745*H745,2)</f>
        <v>3763.49</v>
      </c>
      <c r="J745" s="22" t="s">
        <v>725</v>
      </c>
    </row>
    <row r="746" customFormat="false" ht="15" hidden="false" customHeight="false" outlineLevel="0" collapsed="false">
      <c r="A746" s="22" t="s">
        <v>1365</v>
      </c>
      <c r="B746" s="23" t="n">
        <v>46156</v>
      </c>
      <c r="C746" s="22" t="s">
        <v>999</v>
      </c>
      <c r="D746" s="22" t="s">
        <v>1644</v>
      </c>
      <c r="E746" s="21" t="n">
        <v>1023</v>
      </c>
      <c r="F746" s="22" t="s">
        <v>1646</v>
      </c>
      <c r="G746" s="27" t="n">
        <v>2</v>
      </c>
      <c r="H746" s="17" t="n">
        <v>759.1</v>
      </c>
      <c r="I746" s="17" t="n">
        <f aca="false">ROUND(G746*H746,2)</f>
        <v>1518.2</v>
      </c>
      <c r="J746" s="22" t="s">
        <v>728</v>
      </c>
    </row>
    <row r="747" customFormat="false" ht="15" hidden="false" customHeight="false" outlineLevel="0" collapsed="false">
      <c r="A747" s="22" t="s">
        <v>1365</v>
      </c>
      <c r="B747" s="23" t="n">
        <v>46156</v>
      </c>
      <c r="C747" s="22" t="s">
        <v>999</v>
      </c>
      <c r="D747" s="22" t="s">
        <v>1644</v>
      </c>
      <c r="E747" s="21" t="n">
        <v>1023</v>
      </c>
      <c r="F747" s="22" t="s">
        <v>1645</v>
      </c>
      <c r="G747" s="27" t="n">
        <v>1</v>
      </c>
      <c r="H747" s="17" t="n">
        <v>648.16</v>
      </c>
      <c r="I747" s="17" t="n">
        <f aca="false">ROUND(G747*H747,2)</f>
        <v>648.16</v>
      </c>
      <c r="J747" s="22" t="s">
        <v>728</v>
      </c>
    </row>
    <row r="748" customFormat="false" ht="15" hidden="false" customHeight="false" outlineLevel="0" collapsed="false">
      <c r="A748" s="22" t="s">
        <v>1365</v>
      </c>
      <c r="B748" s="23" t="n">
        <v>46156</v>
      </c>
      <c r="C748" s="22" t="s">
        <v>999</v>
      </c>
      <c r="D748" s="22" t="s">
        <v>1644</v>
      </c>
      <c r="E748" s="21" t="n">
        <v>1023</v>
      </c>
      <c r="F748" s="22" t="s">
        <v>1645</v>
      </c>
      <c r="G748" s="27" t="n">
        <v>3</v>
      </c>
      <c r="H748" s="17" t="n">
        <v>651.59</v>
      </c>
      <c r="I748" s="17" t="n">
        <f aca="false">ROUND(G748*H748,2)</f>
        <v>1954.77</v>
      </c>
      <c r="J748" s="22" t="s">
        <v>728</v>
      </c>
    </row>
    <row r="749" customFormat="false" ht="15" hidden="false" customHeight="false" outlineLevel="0" collapsed="false">
      <c r="A749" s="22" t="s">
        <v>1524</v>
      </c>
      <c r="B749" s="23" t="n">
        <v>46234</v>
      </c>
      <c r="C749" s="22" t="s">
        <v>933</v>
      </c>
      <c r="D749" s="22" t="s">
        <v>1625</v>
      </c>
      <c r="E749" s="21" t="n">
        <v>1023</v>
      </c>
      <c r="F749" s="22" t="s">
        <v>1627</v>
      </c>
      <c r="G749" s="27" t="n">
        <v>31</v>
      </c>
      <c r="H749" s="17" t="n">
        <v>48</v>
      </c>
      <c r="I749" s="17" t="n">
        <f aca="false">ROUND(G749*H749,2)</f>
        <v>1488</v>
      </c>
      <c r="J749" s="22" t="s">
        <v>725</v>
      </c>
    </row>
    <row r="750" customFormat="false" ht="15" hidden="false" customHeight="false" outlineLevel="0" collapsed="false">
      <c r="A750" s="22" t="s">
        <v>1524</v>
      </c>
      <c r="B750" s="23" t="n">
        <v>46234</v>
      </c>
      <c r="C750" s="22" t="s">
        <v>933</v>
      </c>
      <c r="D750" s="22" t="s">
        <v>1625</v>
      </c>
      <c r="E750" s="21" t="n">
        <v>1023</v>
      </c>
      <c r="F750" s="22" t="s">
        <v>1627</v>
      </c>
      <c r="G750" s="27" t="n">
        <v>47</v>
      </c>
      <c r="H750" s="17" t="n">
        <v>47.63</v>
      </c>
      <c r="I750" s="17" t="n">
        <f aca="false">ROUND(G750*H750,2)</f>
        <v>2238.61</v>
      </c>
      <c r="J750" s="22" t="s">
        <v>725</v>
      </c>
    </row>
    <row r="751" customFormat="false" ht="15" hidden="false" customHeight="false" outlineLevel="0" collapsed="false">
      <c r="A751" s="22" t="s">
        <v>1524</v>
      </c>
      <c r="B751" s="23" t="n">
        <v>46234</v>
      </c>
      <c r="C751" s="22" t="s">
        <v>933</v>
      </c>
      <c r="D751" s="22" t="s">
        <v>1625</v>
      </c>
      <c r="E751" s="21" t="n">
        <v>1023</v>
      </c>
      <c r="F751" s="22" t="s">
        <v>1627</v>
      </c>
      <c r="G751" s="27" t="n">
        <v>35</v>
      </c>
      <c r="H751" s="17" t="n">
        <v>48.05</v>
      </c>
      <c r="I751" s="17" t="n">
        <f aca="false">ROUND(G751*H751,2)</f>
        <v>1681.75</v>
      </c>
      <c r="J751" s="22" t="s">
        <v>725</v>
      </c>
    </row>
    <row r="752" customFormat="false" ht="15" hidden="false" customHeight="false" outlineLevel="0" collapsed="false">
      <c r="A752" s="22" t="s">
        <v>1329</v>
      </c>
      <c r="B752" s="23" t="n">
        <v>46145</v>
      </c>
      <c r="C752" s="22" t="s">
        <v>989</v>
      </c>
      <c r="D752" s="22" t="s">
        <v>1640</v>
      </c>
      <c r="E752" s="21" t="n">
        <v>1023</v>
      </c>
      <c r="F752" s="22" t="s">
        <v>1658</v>
      </c>
      <c r="G752" s="27" t="n">
        <v>1</v>
      </c>
      <c r="H752" s="17" t="n">
        <v>6194.18</v>
      </c>
      <c r="I752" s="17" t="n">
        <f aca="false">ROUND(G752*H752,2)</f>
        <v>6194.18</v>
      </c>
      <c r="J752" s="22" t="s">
        <v>728</v>
      </c>
    </row>
    <row r="753" customFormat="false" ht="15" hidden="false" customHeight="false" outlineLevel="0" collapsed="false">
      <c r="A753" s="22" t="s">
        <v>1329</v>
      </c>
      <c r="B753" s="23" t="n">
        <v>46145</v>
      </c>
      <c r="C753" s="22" t="s">
        <v>989</v>
      </c>
      <c r="D753" s="22" t="s">
        <v>1640</v>
      </c>
      <c r="E753" s="21" t="n">
        <v>1023</v>
      </c>
      <c r="F753" s="22" t="s">
        <v>1658</v>
      </c>
      <c r="G753" s="27" t="n">
        <v>1</v>
      </c>
      <c r="H753" s="17" t="n">
        <v>6393.32</v>
      </c>
      <c r="I753" s="17" t="n">
        <f aca="false">ROUND(G753*H753,2)</f>
        <v>6393.32</v>
      </c>
      <c r="J753" s="22" t="s">
        <v>728</v>
      </c>
    </row>
    <row r="754" customFormat="false" ht="15" hidden="false" customHeight="false" outlineLevel="0" collapsed="false">
      <c r="A754" s="22" t="s">
        <v>1329</v>
      </c>
      <c r="B754" s="23" t="n">
        <v>46145</v>
      </c>
      <c r="C754" s="22" t="s">
        <v>989</v>
      </c>
      <c r="D754" s="22" t="s">
        <v>1640</v>
      </c>
      <c r="E754" s="21" t="n">
        <v>1023</v>
      </c>
      <c r="F754" s="22" t="s">
        <v>1643</v>
      </c>
      <c r="G754" s="27" t="n">
        <v>1</v>
      </c>
      <c r="H754" s="17" t="n">
        <v>7155.13</v>
      </c>
      <c r="I754" s="17" t="n">
        <f aca="false">ROUND(G754*H754,2)</f>
        <v>7155.13</v>
      </c>
      <c r="J754" s="22" t="s">
        <v>728</v>
      </c>
    </row>
    <row r="755" customFormat="false" ht="15" hidden="false" customHeight="false" outlineLevel="0" collapsed="false">
      <c r="A755" s="22" t="s">
        <v>1193</v>
      </c>
      <c r="B755" s="23" t="n">
        <v>46098</v>
      </c>
      <c r="C755" s="22" t="s">
        <v>964</v>
      </c>
      <c r="D755" s="22" t="s">
        <v>1630</v>
      </c>
      <c r="E755" s="21" t="n">
        <v>1023</v>
      </c>
      <c r="F755" s="22" t="s">
        <v>1652</v>
      </c>
      <c r="G755" s="27" t="n">
        <v>32</v>
      </c>
      <c r="H755" s="17" t="n">
        <v>72.48</v>
      </c>
      <c r="I755" s="17" t="n">
        <f aca="false">ROUND(G755*H755,2)</f>
        <v>2319.36</v>
      </c>
      <c r="J755" s="22" t="s">
        <v>725</v>
      </c>
    </row>
    <row r="756" customFormat="false" ht="15" hidden="false" customHeight="false" outlineLevel="0" collapsed="false">
      <c r="A756" s="22" t="s">
        <v>1193</v>
      </c>
      <c r="B756" s="23" t="n">
        <v>46098</v>
      </c>
      <c r="C756" s="22" t="s">
        <v>964</v>
      </c>
      <c r="D756" s="22" t="s">
        <v>1630</v>
      </c>
      <c r="E756" s="21" t="n">
        <v>1023</v>
      </c>
      <c r="F756" s="22" t="s">
        <v>1652</v>
      </c>
      <c r="G756" s="27" t="n">
        <v>36</v>
      </c>
      <c r="H756" s="17" t="n">
        <v>73.16</v>
      </c>
      <c r="I756" s="17" t="n">
        <f aca="false">ROUND(G756*H756,2)</f>
        <v>2633.76</v>
      </c>
      <c r="J756" s="22" t="s">
        <v>725</v>
      </c>
    </row>
    <row r="757" customFormat="false" ht="15" hidden="false" customHeight="false" outlineLevel="0" collapsed="false">
      <c r="A757" s="22" t="s">
        <v>1193</v>
      </c>
      <c r="B757" s="23" t="n">
        <v>46098</v>
      </c>
      <c r="C757" s="22" t="s">
        <v>964</v>
      </c>
      <c r="D757" s="22" t="s">
        <v>1630</v>
      </c>
      <c r="E757" s="21" t="n">
        <v>1023</v>
      </c>
      <c r="F757" s="22" t="s">
        <v>1632</v>
      </c>
      <c r="G757" s="27" t="n">
        <v>8</v>
      </c>
      <c r="H757" s="17" t="n">
        <v>121.81</v>
      </c>
      <c r="I757" s="17" t="n">
        <f aca="false">ROUND(G757*H757,2)</f>
        <v>974.48</v>
      </c>
      <c r="J757" s="22" t="s">
        <v>725</v>
      </c>
    </row>
    <row r="758" customFormat="false" ht="15" hidden="false" customHeight="false" outlineLevel="0" collapsed="false">
      <c r="A758" s="22" t="s">
        <v>1193</v>
      </c>
      <c r="B758" s="23" t="n">
        <v>46098</v>
      </c>
      <c r="C758" s="22" t="s">
        <v>964</v>
      </c>
      <c r="D758" s="22" t="s">
        <v>1630</v>
      </c>
      <c r="E758" s="21" t="n">
        <v>1023</v>
      </c>
      <c r="F758" s="22" t="s">
        <v>1631</v>
      </c>
      <c r="G758" s="27" t="n">
        <v>4</v>
      </c>
      <c r="H758" s="17" t="n">
        <v>227.01</v>
      </c>
      <c r="I758" s="17" t="n">
        <f aca="false">ROUND(G758*H758,2)</f>
        <v>908.04</v>
      </c>
      <c r="J758" s="22" t="s">
        <v>725</v>
      </c>
    </row>
    <row r="759" customFormat="false" ht="15" hidden="false" customHeight="false" outlineLevel="0" collapsed="false">
      <c r="A759" s="22" t="s">
        <v>1193</v>
      </c>
      <c r="B759" s="23" t="n">
        <v>46098</v>
      </c>
      <c r="C759" s="22" t="s">
        <v>964</v>
      </c>
      <c r="D759" s="22" t="s">
        <v>1630</v>
      </c>
      <c r="E759" s="21" t="n">
        <v>1023</v>
      </c>
      <c r="F759" s="22" t="s">
        <v>1652</v>
      </c>
      <c r="G759" s="27" t="n">
        <v>18</v>
      </c>
      <c r="H759" s="17" t="n">
        <v>72.77</v>
      </c>
      <c r="I759" s="17" t="n">
        <f aca="false">ROUND(G759*H759,2)</f>
        <v>1309.86</v>
      </c>
      <c r="J759" s="22" t="s">
        <v>725</v>
      </c>
    </row>
    <row r="760" customFormat="false" ht="15" hidden="false" customHeight="false" outlineLevel="0" collapsed="false">
      <c r="A760" s="22" t="s">
        <v>1065</v>
      </c>
      <c r="B760" s="23" t="n">
        <v>46051</v>
      </c>
      <c r="C760" s="22" t="s">
        <v>946</v>
      </c>
      <c r="D760" s="22" t="s">
        <v>1640</v>
      </c>
      <c r="E760" s="21" t="n">
        <v>1023</v>
      </c>
      <c r="F760" s="22" t="s">
        <v>1658</v>
      </c>
      <c r="G760" s="27" t="n">
        <v>1</v>
      </c>
      <c r="H760" s="17" t="n">
        <v>6021.15</v>
      </c>
      <c r="I760" s="17" t="n">
        <f aca="false">ROUND(G760*H760,2)</f>
        <v>6021.15</v>
      </c>
      <c r="J760" s="22" t="s">
        <v>725</v>
      </c>
    </row>
    <row r="761" customFormat="false" ht="15" hidden="false" customHeight="false" outlineLevel="0" collapsed="false">
      <c r="A761" s="22" t="s">
        <v>1065</v>
      </c>
      <c r="B761" s="23" t="n">
        <v>46051</v>
      </c>
      <c r="C761" s="22" t="s">
        <v>946</v>
      </c>
      <c r="D761" s="22" t="s">
        <v>1640</v>
      </c>
      <c r="E761" s="21" t="n">
        <v>1023</v>
      </c>
      <c r="F761" s="22" t="s">
        <v>1642</v>
      </c>
      <c r="G761" s="27" t="n">
        <v>1</v>
      </c>
      <c r="H761" s="17" t="n">
        <v>3799.84</v>
      </c>
      <c r="I761" s="17" t="n">
        <f aca="false">ROUND(G761*H761,2)</f>
        <v>3799.84</v>
      </c>
      <c r="J761" s="22" t="s">
        <v>725</v>
      </c>
    </row>
    <row r="762" customFormat="false" ht="15" hidden="false" customHeight="false" outlineLevel="0" collapsed="false">
      <c r="A762" s="22" t="s">
        <v>1065</v>
      </c>
      <c r="B762" s="23" t="n">
        <v>46051</v>
      </c>
      <c r="C762" s="22" t="s">
        <v>946</v>
      </c>
      <c r="D762" s="22" t="s">
        <v>1640</v>
      </c>
      <c r="E762" s="21" t="n">
        <v>1023</v>
      </c>
      <c r="F762" s="22" t="s">
        <v>1643</v>
      </c>
      <c r="G762" s="27" t="n">
        <v>1</v>
      </c>
      <c r="H762" s="17" t="n">
        <v>7570.95</v>
      </c>
      <c r="I762" s="17" t="n">
        <f aca="false">ROUND(G762*H762,2)</f>
        <v>7570.95</v>
      </c>
      <c r="J762" s="22" t="s">
        <v>725</v>
      </c>
    </row>
    <row r="763" customFormat="false" ht="15" hidden="false" customHeight="false" outlineLevel="0" collapsed="false">
      <c r="A763" s="22" t="s">
        <v>1065</v>
      </c>
      <c r="B763" s="23" t="n">
        <v>46051</v>
      </c>
      <c r="C763" s="22" t="s">
        <v>946</v>
      </c>
      <c r="D763" s="22" t="s">
        <v>1640</v>
      </c>
      <c r="E763" s="21" t="n">
        <v>1023</v>
      </c>
      <c r="F763" s="22" t="s">
        <v>1643</v>
      </c>
      <c r="G763" s="27" t="n">
        <v>1</v>
      </c>
      <c r="H763" s="17" t="n">
        <v>7127.1</v>
      </c>
      <c r="I763" s="17" t="n">
        <f aca="false">ROUND(G763*H763,2)</f>
        <v>7127.1</v>
      </c>
      <c r="J763" s="22" t="s">
        <v>725</v>
      </c>
    </row>
    <row r="764" customFormat="false" ht="15" hidden="false" customHeight="false" outlineLevel="0" collapsed="false">
      <c r="A764" s="22" t="s">
        <v>1065</v>
      </c>
      <c r="B764" s="23" t="n">
        <v>46051</v>
      </c>
      <c r="C764" s="22" t="s">
        <v>946</v>
      </c>
      <c r="D764" s="22" t="s">
        <v>1640</v>
      </c>
      <c r="E764" s="21" t="n">
        <v>1023</v>
      </c>
      <c r="F764" s="22" t="s">
        <v>1643</v>
      </c>
      <c r="G764" s="27" t="n">
        <v>1</v>
      </c>
      <c r="H764" s="17" t="n">
        <v>7270.02</v>
      </c>
      <c r="I764" s="17" t="n">
        <f aca="false">ROUND(G764*H764,2)</f>
        <v>7270.02</v>
      </c>
      <c r="J764" s="22" t="s">
        <v>725</v>
      </c>
    </row>
    <row r="765" customFormat="false" ht="15" hidden="false" customHeight="false" outlineLevel="0" collapsed="false">
      <c r="A765" s="22" t="s">
        <v>1258</v>
      </c>
      <c r="B765" s="23" t="n">
        <v>46123</v>
      </c>
      <c r="C765" s="22" t="s">
        <v>946</v>
      </c>
      <c r="D765" s="22" t="s">
        <v>1640</v>
      </c>
      <c r="E765" s="21" t="n">
        <v>1023</v>
      </c>
      <c r="F765" s="22" t="s">
        <v>1643</v>
      </c>
      <c r="G765" s="27" t="n">
        <v>1</v>
      </c>
      <c r="H765" s="17" t="n">
        <v>7115.34</v>
      </c>
      <c r="I765" s="17" t="n">
        <f aca="false">ROUND(G765*H765,2)</f>
        <v>7115.34</v>
      </c>
      <c r="J765" s="22" t="s">
        <v>725</v>
      </c>
    </row>
    <row r="766" customFormat="false" ht="15" hidden="false" customHeight="false" outlineLevel="0" collapsed="false">
      <c r="A766" s="22" t="s">
        <v>1258</v>
      </c>
      <c r="B766" s="23" t="n">
        <v>46123</v>
      </c>
      <c r="C766" s="22" t="s">
        <v>946</v>
      </c>
      <c r="D766" s="22" t="s">
        <v>1640</v>
      </c>
      <c r="E766" s="21" t="n">
        <v>1023</v>
      </c>
      <c r="F766" s="22" t="s">
        <v>1643</v>
      </c>
      <c r="G766" s="27" t="n">
        <v>1</v>
      </c>
      <c r="H766" s="17" t="n">
        <v>7254.25</v>
      </c>
      <c r="I766" s="17" t="n">
        <f aca="false">ROUND(G766*H766,2)</f>
        <v>7254.25</v>
      </c>
      <c r="J766" s="22" t="s">
        <v>725</v>
      </c>
    </row>
    <row r="767" customFormat="false" ht="15" hidden="false" customHeight="false" outlineLevel="0" collapsed="false">
      <c r="A767" s="22" t="s">
        <v>1258</v>
      </c>
      <c r="B767" s="23" t="n">
        <v>46123</v>
      </c>
      <c r="C767" s="22" t="s">
        <v>946</v>
      </c>
      <c r="D767" s="22" t="s">
        <v>1640</v>
      </c>
      <c r="E767" s="21" t="n">
        <v>1023</v>
      </c>
      <c r="F767" s="22" t="s">
        <v>1658</v>
      </c>
      <c r="G767" s="27" t="n">
        <v>1</v>
      </c>
      <c r="H767" s="17" t="n">
        <v>6307.32</v>
      </c>
      <c r="I767" s="17" t="n">
        <f aca="false">ROUND(G767*H767,2)</f>
        <v>6307.32</v>
      </c>
      <c r="J767" s="22" t="s">
        <v>725</v>
      </c>
    </row>
    <row r="768" customFormat="false" ht="15" hidden="false" customHeight="false" outlineLevel="0" collapsed="false">
      <c r="A768" s="22" t="s">
        <v>1432</v>
      </c>
      <c r="B768" s="23" t="n">
        <v>46187</v>
      </c>
      <c r="C768" s="22" t="s">
        <v>986</v>
      </c>
      <c r="D768" s="22" t="s">
        <v>1640</v>
      </c>
      <c r="E768" s="21" t="n">
        <v>1023</v>
      </c>
      <c r="F768" s="22" t="s">
        <v>1642</v>
      </c>
      <c r="G768" s="27" t="n">
        <v>1</v>
      </c>
      <c r="H768" s="17" t="n">
        <v>3843.19</v>
      </c>
      <c r="I768" s="17" t="n">
        <f aca="false">ROUND(G768*H768,2)</f>
        <v>3843.19</v>
      </c>
      <c r="J768" s="22" t="s">
        <v>725</v>
      </c>
    </row>
    <row r="769" customFormat="false" ht="15" hidden="false" customHeight="false" outlineLevel="0" collapsed="false">
      <c r="A769" s="22" t="s">
        <v>1432</v>
      </c>
      <c r="B769" s="23" t="n">
        <v>46187</v>
      </c>
      <c r="C769" s="22" t="s">
        <v>986</v>
      </c>
      <c r="D769" s="22" t="s">
        <v>1640</v>
      </c>
      <c r="E769" s="21" t="n">
        <v>1023</v>
      </c>
      <c r="F769" s="22" t="s">
        <v>1643</v>
      </c>
      <c r="G769" s="27" t="n">
        <v>1</v>
      </c>
      <c r="H769" s="17" t="n">
        <v>7457.7</v>
      </c>
      <c r="I769" s="17" t="n">
        <f aca="false">ROUND(G769*H769,2)</f>
        <v>7457.7</v>
      </c>
      <c r="J769" s="22" t="s">
        <v>725</v>
      </c>
    </row>
    <row r="770" customFormat="false" ht="15" hidden="false" customHeight="false" outlineLevel="0" collapsed="false">
      <c r="A770" s="22" t="s">
        <v>1432</v>
      </c>
      <c r="B770" s="23" t="n">
        <v>46187</v>
      </c>
      <c r="C770" s="22" t="s">
        <v>986</v>
      </c>
      <c r="D770" s="22" t="s">
        <v>1640</v>
      </c>
      <c r="E770" s="21" t="n">
        <v>1023</v>
      </c>
      <c r="F770" s="22" t="s">
        <v>1643</v>
      </c>
      <c r="G770" s="27" t="n">
        <v>1</v>
      </c>
      <c r="H770" s="17" t="n">
        <v>7387.64</v>
      </c>
      <c r="I770" s="17" t="n">
        <f aca="false">ROUND(G770*H770,2)</f>
        <v>7387.64</v>
      </c>
      <c r="J770" s="22" t="s">
        <v>725</v>
      </c>
    </row>
    <row r="771" customFormat="false" ht="15" hidden="false" customHeight="false" outlineLevel="0" collapsed="false">
      <c r="A771" s="22" t="s">
        <v>1432</v>
      </c>
      <c r="B771" s="23" t="n">
        <v>46187</v>
      </c>
      <c r="C771" s="22" t="s">
        <v>986</v>
      </c>
      <c r="D771" s="22" t="s">
        <v>1640</v>
      </c>
      <c r="E771" s="21" t="n">
        <v>1023</v>
      </c>
      <c r="F771" s="22" t="s">
        <v>1641</v>
      </c>
      <c r="G771" s="27" t="n">
        <v>1</v>
      </c>
      <c r="H771" s="17" t="n">
        <v>10222.61</v>
      </c>
      <c r="I771" s="17" t="n">
        <f aca="false">ROUND(G771*H771,2)</f>
        <v>10222.61</v>
      </c>
      <c r="J771" s="22" t="s">
        <v>725</v>
      </c>
    </row>
    <row r="772" customFormat="false" ht="15" hidden="false" customHeight="false" outlineLevel="0" collapsed="false">
      <c r="A772" s="22" t="s">
        <v>1432</v>
      </c>
      <c r="B772" s="23" t="n">
        <v>46187</v>
      </c>
      <c r="C772" s="22" t="s">
        <v>986</v>
      </c>
      <c r="D772" s="22" t="s">
        <v>1640</v>
      </c>
      <c r="E772" s="21" t="n">
        <v>1023</v>
      </c>
      <c r="F772" s="22" t="s">
        <v>1642</v>
      </c>
      <c r="G772" s="27" t="n">
        <v>1</v>
      </c>
      <c r="H772" s="17" t="n">
        <v>4082.84</v>
      </c>
      <c r="I772" s="17" t="n">
        <f aca="false">ROUND(G772*H772,2)</f>
        <v>4082.84</v>
      </c>
      <c r="J772" s="22" t="s">
        <v>725</v>
      </c>
    </row>
    <row r="773" customFormat="false" ht="15" hidden="false" customHeight="false" outlineLevel="0" collapsed="false">
      <c r="A773" s="22" t="s">
        <v>1219</v>
      </c>
      <c r="B773" s="23" t="n">
        <v>46107</v>
      </c>
      <c r="C773" s="22" t="s">
        <v>935</v>
      </c>
      <c r="D773" s="22" t="s">
        <v>1648</v>
      </c>
      <c r="E773" s="21" t="n">
        <v>1023</v>
      </c>
      <c r="F773" s="22" t="s">
        <v>1651</v>
      </c>
      <c r="G773" s="27" t="n">
        <v>74</v>
      </c>
      <c r="H773" s="17" t="n">
        <v>35.04</v>
      </c>
      <c r="I773" s="17" t="n">
        <f aca="false">ROUND(G773*H773,2)</f>
        <v>2592.96</v>
      </c>
      <c r="J773" s="22" t="s">
        <v>725</v>
      </c>
    </row>
    <row r="774" customFormat="false" ht="15" hidden="false" customHeight="false" outlineLevel="0" collapsed="false">
      <c r="A774" s="22" t="s">
        <v>1219</v>
      </c>
      <c r="B774" s="23" t="n">
        <v>46107</v>
      </c>
      <c r="C774" s="22" t="s">
        <v>935</v>
      </c>
      <c r="D774" s="22" t="s">
        <v>1648</v>
      </c>
      <c r="E774" s="21" t="n">
        <v>1023</v>
      </c>
      <c r="F774" s="22" t="s">
        <v>1650</v>
      </c>
      <c r="G774" s="27" t="n">
        <v>16</v>
      </c>
      <c r="H774" s="17" t="n">
        <v>43.3</v>
      </c>
      <c r="I774" s="17" t="n">
        <f aca="false">ROUND(G774*H774,2)</f>
        <v>692.8</v>
      </c>
      <c r="J774" s="22" t="s">
        <v>725</v>
      </c>
    </row>
    <row r="775" customFormat="false" ht="15" hidden="false" customHeight="false" outlineLevel="0" collapsed="false">
      <c r="A775" s="22" t="s">
        <v>1059</v>
      </c>
      <c r="B775" s="23" t="n">
        <v>46048</v>
      </c>
      <c r="C775" s="22" t="s">
        <v>957</v>
      </c>
      <c r="D775" s="22" t="s">
        <v>1625</v>
      </c>
      <c r="E775" s="21" t="n">
        <v>1023</v>
      </c>
      <c r="F775" s="22" t="s">
        <v>1627</v>
      </c>
      <c r="G775" s="27" t="n">
        <v>29</v>
      </c>
      <c r="H775" s="17" t="n">
        <v>50.63</v>
      </c>
      <c r="I775" s="17" t="n">
        <f aca="false">ROUND(G775*H775,2)</f>
        <v>1468.27</v>
      </c>
      <c r="J775" s="22" t="s">
        <v>725</v>
      </c>
    </row>
    <row r="776" customFormat="false" ht="15" hidden="false" customHeight="false" outlineLevel="0" collapsed="false">
      <c r="A776" s="22" t="s">
        <v>1059</v>
      </c>
      <c r="B776" s="23" t="n">
        <v>46048</v>
      </c>
      <c r="C776" s="22" t="s">
        <v>957</v>
      </c>
      <c r="D776" s="22" t="s">
        <v>1625</v>
      </c>
      <c r="E776" s="21" t="n">
        <v>1023</v>
      </c>
      <c r="F776" s="22" t="s">
        <v>1626</v>
      </c>
      <c r="G776" s="27" t="n">
        <v>30</v>
      </c>
      <c r="H776" s="17" t="n">
        <v>56.69</v>
      </c>
      <c r="I776" s="17" t="n">
        <f aca="false">ROUND(G776*H776,2)</f>
        <v>1700.7</v>
      </c>
      <c r="J776" s="22" t="s">
        <v>725</v>
      </c>
    </row>
    <row r="777" customFormat="false" ht="15" hidden="false" customHeight="false" outlineLevel="0" collapsed="false">
      <c r="A777" s="22" t="s">
        <v>1059</v>
      </c>
      <c r="B777" s="23" t="n">
        <v>46048</v>
      </c>
      <c r="C777" s="22" t="s">
        <v>957</v>
      </c>
      <c r="D777" s="22" t="s">
        <v>1625</v>
      </c>
      <c r="E777" s="21" t="n">
        <v>1023</v>
      </c>
      <c r="F777" s="22" t="s">
        <v>1628</v>
      </c>
      <c r="G777" s="27" t="n">
        <v>5</v>
      </c>
      <c r="H777" s="17" t="n">
        <v>398.04</v>
      </c>
      <c r="I777" s="17" t="n">
        <f aca="false">ROUND(G777*H777,2)</f>
        <v>1990.2</v>
      </c>
      <c r="J777" s="22" t="s">
        <v>725</v>
      </c>
    </row>
    <row r="778" customFormat="false" ht="15" hidden="false" customHeight="false" outlineLevel="0" collapsed="false">
      <c r="A778" s="22" t="s">
        <v>1059</v>
      </c>
      <c r="B778" s="23" t="n">
        <v>46048</v>
      </c>
      <c r="C778" s="22" t="s">
        <v>957</v>
      </c>
      <c r="D778" s="22" t="s">
        <v>1625</v>
      </c>
      <c r="E778" s="21" t="n">
        <v>1023</v>
      </c>
      <c r="F778" s="22" t="s">
        <v>1626</v>
      </c>
      <c r="G778" s="27" t="n">
        <v>12</v>
      </c>
      <c r="H778" s="17" t="n">
        <v>56.82</v>
      </c>
      <c r="I778" s="17" t="n">
        <f aca="false">ROUND(G778*H778,2)</f>
        <v>681.84</v>
      </c>
      <c r="J778" s="22" t="s">
        <v>725</v>
      </c>
    </row>
    <row r="779" customFormat="false" ht="15" hidden="false" customHeight="false" outlineLevel="0" collapsed="false">
      <c r="A779" s="22" t="s">
        <v>1154</v>
      </c>
      <c r="B779" s="23" t="n">
        <v>46087</v>
      </c>
      <c r="C779" s="22" t="s">
        <v>944</v>
      </c>
      <c r="D779" s="22" t="s">
        <v>1654</v>
      </c>
      <c r="E779" s="21" t="n">
        <v>1023</v>
      </c>
      <c r="F779" s="22" t="s">
        <v>1655</v>
      </c>
      <c r="G779" s="27" t="n">
        <v>1</v>
      </c>
      <c r="H779" s="17" t="n">
        <v>907.94</v>
      </c>
      <c r="I779" s="17" t="n">
        <f aca="false">ROUND(G779*H779,2)</f>
        <v>907.94</v>
      </c>
      <c r="J779" s="22" t="s">
        <v>725</v>
      </c>
    </row>
    <row r="780" customFormat="false" ht="15" hidden="false" customHeight="false" outlineLevel="0" collapsed="false">
      <c r="A780" s="22" t="s">
        <v>1154</v>
      </c>
      <c r="B780" s="23" t="n">
        <v>46087</v>
      </c>
      <c r="C780" s="22" t="s">
        <v>944</v>
      </c>
      <c r="D780" s="22" t="s">
        <v>1654</v>
      </c>
      <c r="E780" s="21" t="n">
        <v>1023</v>
      </c>
      <c r="F780" s="22" t="s">
        <v>1656</v>
      </c>
      <c r="G780" s="27" t="n">
        <v>1</v>
      </c>
      <c r="H780" s="17" t="n">
        <v>1551.42</v>
      </c>
      <c r="I780" s="17" t="n">
        <f aca="false">ROUND(G780*H780,2)</f>
        <v>1551.42</v>
      </c>
      <c r="J780" s="22" t="s">
        <v>725</v>
      </c>
    </row>
    <row r="781" customFormat="false" ht="15" hidden="false" customHeight="false" outlineLevel="0" collapsed="false">
      <c r="A781" s="22" t="s">
        <v>1154</v>
      </c>
      <c r="B781" s="23" t="n">
        <v>46087</v>
      </c>
      <c r="C781" s="22" t="s">
        <v>944</v>
      </c>
      <c r="D781" s="22" t="s">
        <v>1654</v>
      </c>
      <c r="E781" s="21" t="n">
        <v>1023</v>
      </c>
      <c r="F781" s="22" t="s">
        <v>1657</v>
      </c>
      <c r="G781" s="27" t="n">
        <v>1</v>
      </c>
      <c r="H781" s="17" t="n">
        <v>713.05</v>
      </c>
      <c r="I781" s="17" t="n">
        <f aca="false">ROUND(G781*H781,2)</f>
        <v>713.05</v>
      </c>
      <c r="J781" s="22" t="s">
        <v>725</v>
      </c>
    </row>
    <row r="782" customFormat="false" ht="15" hidden="false" customHeight="false" outlineLevel="0" collapsed="false">
      <c r="A782" s="22" t="s">
        <v>1154</v>
      </c>
      <c r="B782" s="23" t="n">
        <v>46087</v>
      </c>
      <c r="C782" s="22" t="s">
        <v>944</v>
      </c>
      <c r="D782" s="22" t="s">
        <v>1654</v>
      </c>
      <c r="E782" s="21" t="n">
        <v>1023</v>
      </c>
      <c r="F782" s="22" t="s">
        <v>1655</v>
      </c>
      <c r="G782" s="27" t="n">
        <v>2</v>
      </c>
      <c r="H782" s="17" t="n">
        <v>937.98</v>
      </c>
      <c r="I782" s="17" t="n">
        <f aca="false">ROUND(G782*H782,2)</f>
        <v>1875.96</v>
      </c>
      <c r="J782" s="22" t="s">
        <v>725</v>
      </c>
    </row>
    <row r="783" customFormat="false" ht="15" hidden="false" customHeight="false" outlineLevel="0" collapsed="false">
      <c r="A783" s="22" t="s">
        <v>1492</v>
      </c>
      <c r="B783" s="23" t="n">
        <v>46212</v>
      </c>
      <c r="C783" s="22" t="s">
        <v>933</v>
      </c>
      <c r="D783" s="22" t="s">
        <v>1625</v>
      </c>
      <c r="E783" s="21" t="n">
        <v>1023</v>
      </c>
      <c r="F783" s="22" t="s">
        <v>1626</v>
      </c>
      <c r="G783" s="27" t="n">
        <v>40</v>
      </c>
      <c r="H783" s="17" t="n">
        <v>58.5</v>
      </c>
      <c r="I783" s="17" t="n">
        <f aca="false">ROUND(G783*H783,2)</f>
        <v>2340</v>
      </c>
      <c r="J783" s="22" t="s">
        <v>725</v>
      </c>
    </row>
    <row r="784" customFormat="false" ht="15" hidden="false" customHeight="false" outlineLevel="0" collapsed="false">
      <c r="A784" s="22" t="s">
        <v>1492</v>
      </c>
      <c r="B784" s="23" t="n">
        <v>46212</v>
      </c>
      <c r="C784" s="22" t="s">
        <v>933</v>
      </c>
      <c r="D784" s="22" t="s">
        <v>1625</v>
      </c>
      <c r="E784" s="21" t="n">
        <v>1023</v>
      </c>
      <c r="F784" s="22" t="s">
        <v>1628</v>
      </c>
      <c r="G784" s="27" t="n">
        <v>6</v>
      </c>
      <c r="H784" s="17" t="n">
        <v>407.6</v>
      </c>
      <c r="I784" s="17" t="n">
        <f aca="false">ROUND(G784*H784,2)</f>
        <v>2445.6</v>
      </c>
      <c r="J784" s="22" t="s">
        <v>725</v>
      </c>
    </row>
    <row r="785" customFormat="false" ht="15" hidden="false" customHeight="false" outlineLevel="0" collapsed="false">
      <c r="A785" s="22" t="s">
        <v>1492</v>
      </c>
      <c r="B785" s="23" t="n">
        <v>46212</v>
      </c>
      <c r="C785" s="22" t="s">
        <v>933</v>
      </c>
      <c r="D785" s="22" t="s">
        <v>1625</v>
      </c>
      <c r="E785" s="21" t="n">
        <v>1023</v>
      </c>
      <c r="F785" s="22" t="s">
        <v>1628</v>
      </c>
      <c r="G785" s="27" t="n">
        <v>2</v>
      </c>
      <c r="H785" s="17" t="n">
        <v>399.49</v>
      </c>
      <c r="I785" s="17" t="n">
        <f aca="false">ROUND(G785*H785,2)</f>
        <v>798.98</v>
      </c>
      <c r="J785" s="22" t="s">
        <v>725</v>
      </c>
    </row>
    <row r="786" customFormat="false" ht="15" hidden="false" customHeight="false" outlineLevel="0" collapsed="false">
      <c r="A786" s="22" t="s">
        <v>1492</v>
      </c>
      <c r="B786" s="23" t="n">
        <v>46212</v>
      </c>
      <c r="C786" s="22" t="s">
        <v>933</v>
      </c>
      <c r="D786" s="22" t="s">
        <v>1625</v>
      </c>
      <c r="E786" s="21" t="n">
        <v>1023</v>
      </c>
      <c r="F786" s="22" t="s">
        <v>1627</v>
      </c>
      <c r="G786" s="27" t="n">
        <v>30</v>
      </c>
      <c r="H786" s="17" t="n">
        <v>49.04</v>
      </c>
      <c r="I786" s="17" t="n">
        <f aca="false">ROUND(G786*H786,2)</f>
        <v>1471.2</v>
      </c>
      <c r="J786" s="22" t="s">
        <v>725</v>
      </c>
    </row>
    <row r="787" customFormat="false" ht="15" hidden="false" customHeight="false" outlineLevel="0" collapsed="false">
      <c r="A787" s="22" t="s">
        <v>1492</v>
      </c>
      <c r="B787" s="23" t="n">
        <v>46212</v>
      </c>
      <c r="C787" s="22" t="s">
        <v>933</v>
      </c>
      <c r="D787" s="22" t="s">
        <v>1625</v>
      </c>
      <c r="E787" s="21" t="n">
        <v>1023</v>
      </c>
      <c r="F787" s="22" t="s">
        <v>1626</v>
      </c>
      <c r="G787" s="27" t="n">
        <v>33</v>
      </c>
      <c r="H787" s="17" t="n">
        <v>57.95</v>
      </c>
      <c r="I787" s="17" t="n">
        <f aca="false">ROUND(G787*H787,2)</f>
        <v>1912.35</v>
      </c>
      <c r="J787" s="22" t="s">
        <v>725</v>
      </c>
    </row>
    <row r="788" customFormat="false" ht="15" hidden="false" customHeight="false" outlineLevel="0" collapsed="false">
      <c r="A788" s="22" t="s">
        <v>1467</v>
      </c>
      <c r="B788" s="23" t="n">
        <v>46199</v>
      </c>
      <c r="C788" s="22" t="s">
        <v>937</v>
      </c>
      <c r="D788" s="22" t="s">
        <v>1618</v>
      </c>
      <c r="E788" s="21" t="n">
        <v>1023</v>
      </c>
      <c r="F788" s="22" t="s">
        <v>1653</v>
      </c>
      <c r="G788" s="27" t="n">
        <v>21</v>
      </c>
      <c r="H788" s="17" t="n">
        <v>102.46</v>
      </c>
      <c r="I788" s="17" t="n">
        <f aca="false">ROUND(G788*H788,2)</f>
        <v>2151.66</v>
      </c>
      <c r="J788" s="22" t="s">
        <v>728</v>
      </c>
    </row>
    <row r="789" customFormat="false" ht="15" hidden="false" customHeight="false" outlineLevel="0" collapsed="false">
      <c r="A789" s="22" t="s">
        <v>1467</v>
      </c>
      <c r="B789" s="23" t="n">
        <v>46199</v>
      </c>
      <c r="C789" s="22" t="s">
        <v>937</v>
      </c>
      <c r="D789" s="22" t="s">
        <v>1618</v>
      </c>
      <c r="E789" s="21" t="n">
        <v>1023</v>
      </c>
      <c r="F789" s="22" t="s">
        <v>1629</v>
      </c>
      <c r="G789" s="27" t="n">
        <v>24</v>
      </c>
      <c r="H789" s="17" t="n">
        <v>61.52</v>
      </c>
      <c r="I789" s="17" t="n">
        <f aca="false">ROUND(G789*H789,2)</f>
        <v>1476.48</v>
      </c>
      <c r="J789" s="22" t="s">
        <v>728</v>
      </c>
    </row>
    <row r="790" customFormat="false" ht="15" hidden="false" customHeight="false" outlineLevel="0" collapsed="false">
      <c r="A790" s="22" t="s">
        <v>1090</v>
      </c>
      <c r="B790" s="23" t="n">
        <v>46064</v>
      </c>
      <c r="C790" s="22" t="s">
        <v>957</v>
      </c>
      <c r="D790" s="22" t="s">
        <v>1625</v>
      </c>
      <c r="E790" s="21" t="n">
        <v>1023</v>
      </c>
      <c r="F790" s="22" t="s">
        <v>1628</v>
      </c>
      <c r="G790" s="27" t="n">
        <v>6</v>
      </c>
      <c r="H790" s="17" t="n">
        <v>405.69</v>
      </c>
      <c r="I790" s="17" t="n">
        <f aca="false">ROUND(G790*H790,2)</f>
        <v>2434.14</v>
      </c>
      <c r="J790" s="22" t="s">
        <v>725</v>
      </c>
    </row>
    <row r="791" customFormat="false" ht="15" hidden="false" customHeight="false" outlineLevel="0" collapsed="false">
      <c r="A791" s="22" t="s">
        <v>1090</v>
      </c>
      <c r="B791" s="23" t="n">
        <v>46064</v>
      </c>
      <c r="C791" s="22" t="s">
        <v>957</v>
      </c>
      <c r="D791" s="22" t="s">
        <v>1625</v>
      </c>
      <c r="E791" s="21" t="n">
        <v>1023</v>
      </c>
      <c r="F791" s="22" t="s">
        <v>1627</v>
      </c>
      <c r="G791" s="27" t="n">
        <v>49</v>
      </c>
      <c r="H791" s="17" t="n">
        <v>50.76</v>
      </c>
      <c r="I791" s="17" t="n">
        <f aca="false">ROUND(G791*H791,2)</f>
        <v>2487.24</v>
      </c>
      <c r="J791" s="22" t="s">
        <v>725</v>
      </c>
    </row>
    <row r="792" customFormat="false" ht="15" hidden="false" customHeight="false" outlineLevel="0" collapsed="false">
      <c r="A792" s="22" t="s">
        <v>1040</v>
      </c>
      <c r="B792" s="23" t="n">
        <v>46038</v>
      </c>
      <c r="C792" s="22" t="s">
        <v>1021</v>
      </c>
      <c r="D792" s="22" t="s">
        <v>1630</v>
      </c>
      <c r="E792" s="21" t="n">
        <v>1024</v>
      </c>
      <c r="F792" s="22" t="s">
        <v>1632</v>
      </c>
      <c r="G792" s="27" t="n">
        <v>6</v>
      </c>
      <c r="H792" s="17" t="n">
        <v>114.13</v>
      </c>
      <c r="I792" s="17" t="n">
        <f aca="false">ROUND(G792*H792,2)</f>
        <v>684.78</v>
      </c>
      <c r="J792" s="22" t="s">
        <v>725</v>
      </c>
    </row>
    <row r="793" customFormat="false" ht="15" hidden="false" customHeight="false" outlineLevel="0" collapsed="false">
      <c r="A793" s="22" t="s">
        <v>1040</v>
      </c>
      <c r="B793" s="23" t="n">
        <v>46038</v>
      </c>
      <c r="C793" s="22" t="s">
        <v>1021</v>
      </c>
      <c r="D793" s="22" t="s">
        <v>1630</v>
      </c>
      <c r="E793" s="21" t="n">
        <v>1024</v>
      </c>
      <c r="F793" s="22" t="s">
        <v>1631</v>
      </c>
      <c r="G793" s="27" t="n">
        <v>4</v>
      </c>
      <c r="H793" s="17" t="n">
        <v>244</v>
      </c>
      <c r="I793" s="17" t="n">
        <f aca="false">ROUND(G793*H793,2)</f>
        <v>976</v>
      </c>
      <c r="J793" s="22" t="s">
        <v>725</v>
      </c>
    </row>
    <row r="794" customFormat="false" ht="15" hidden="false" customHeight="false" outlineLevel="0" collapsed="false">
      <c r="A794" s="22" t="s">
        <v>1040</v>
      </c>
      <c r="B794" s="23" t="n">
        <v>46038</v>
      </c>
      <c r="C794" s="22" t="s">
        <v>1021</v>
      </c>
      <c r="D794" s="22" t="s">
        <v>1630</v>
      </c>
      <c r="E794" s="21" t="n">
        <v>1024</v>
      </c>
      <c r="F794" s="22" t="s">
        <v>1631</v>
      </c>
      <c r="G794" s="27" t="n">
        <v>7</v>
      </c>
      <c r="H794" s="17" t="n">
        <v>241.69</v>
      </c>
      <c r="I794" s="17" t="n">
        <f aca="false">ROUND(G794*H794,2)</f>
        <v>1691.83</v>
      </c>
      <c r="J794" s="22" t="s">
        <v>725</v>
      </c>
    </row>
    <row r="795" customFormat="false" ht="15" hidden="false" customHeight="false" outlineLevel="0" collapsed="false">
      <c r="A795" s="22" t="s">
        <v>1040</v>
      </c>
      <c r="B795" s="23" t="n">
        <v>46038</v>
      </c>
      <c r="C795" s="22" t="s">
        <v>1021</v>
      </c>
      <c r="D795" s="22" t="s">
        <v>1630</v>
      </c>
      <c r="E795" s="21" t="n">
        <v>1024</v>
      </c>
      <c r="F795" s="22" t="s">
        <v>1652</v>
      </c>
      <c r="G795" s="27" t="n">
        <v>12</v>
      </c>
      <c r="H795" s="17" t="n">
        <v>71.71</v>
      </c>
      <c r="I795" s="17" t="n">
        <f aca="false">ROUND(G795*H795,2)</f>
        <v>860.52</v>
      </c>
      <c r="J795" s="22" t="s">
        <v>725</v>
      </c>
    </row>
    <row r="796" customFormat="false" ht="15" hidden="false" customHeight="false" outlineLevel="0" collapsed="false">
      <c r="A796" s="22" t="s">
        <v>1220</v>
      </c>
      <c r="B796" s="23" t="n">
        <v>46107</v>
      </c>
      <c r="C796" s="22" t="s">
        <v>949</v>
      </c>
      <c r="D796" s="22" t="s">
        <v>1644</v>
      </c>
      <c r="E796" s="21" t="n">
        <v>1024</v>
      </c>
      <c r="F796" s="22" t="s">
        <v>1645</v>
      </c>
      <c r="G796" s="27" t="n">
        <v>4</v>
      </c>
      <c r="H796" s="17" t="n">
        <v>624.98</v>
      </c>
      <c r="I796" s="17" t="n">
        <f aca="false">ROUND(G796*H796,2)</f>
        <v>2499.92</v>
      </c>
      <c r="J796" s="22" t="s">
        <v>725</v>
      </c>
    </row>
    <row r="797" customFormat="false" ht="15" hidden="false" customHeight="false" outlineLevel="0" collapsed="false">
      <c r="A797" s="22" t="s">
        <v>1220</v>
      </c>
      <c r="B797" s="23" t="n">
        <v>46107</v>
      </c>
      <c r="C797" s="22" t="s">
        <v>949</v>
      </c>
      <c r="D797" s="22" t="s">
        <v>1644</v>
      </c>
      <c r="E797" s="21" t="n">
        <v>1024</v>
      </c>
      <c r="F797" s="22" t="s">
        <v>1645</v>
      </c>
      <c r="G797" s="27" t="n">
        <v>1</v>
      </c>
      <c r="H797" s="17" t="n">
        <v>650.56</v>
      </c>
      <c r="I797" s="17" t="n">
        <f aca="false">ROUND(G797*H797,2)</f>
        <v>650.56</v>
      </c>
      <c r="J797" s="22" t="s">
        <v>725</v>
      </c>
    </row>
    <row r="798" customFormat="false" ht="15" hidden="false" customHeight="false" outlineLevel="0" collapsed="false">
      <c r="A798" s="22" t="s">
        <v>1155</v>
      </c>
      <c r="B798" s="23" t="n">
        <v>46087</v>
      </c>
      <c r="C798" s="22" t="s">
        <v>986</v>
      </c>
      <c r="D798" s="22" t="s">
        <v>1640</v>
      </c>
      <c r="E798" s="21" t="n">
        <v>1024</v>
      </c>
      <c r="F798" s="22" t="s">
        <v>1643</v>
      </c>
      <c r="G798" s="27" t="n">
        <v>1</v>
      </c>
      <c r="H798" s="17" t="n">
        <v>7564.55</v>
      </c>
      <c r="I798" s="17" t="n">
        <f aca="false">ROUND(G798*H798,2)</f>
        <v>7564.55</v>
      </c>
      <c r="J798" s="22" t="s">
        <v>728</v>
      </c>
    </row>
    <row r="799" customFormat="false" ht="15" hidden="false" customHeight="false" outlineLevel="0" collapsed="false">
      <c r="A799" s="22" t="s">
        <v>1155</v>
      </c>
      <c r="B799" s="23" t="n">
        <v>46087</v>
      </c>
      <c r="C799" s="22" t="s">
        <v>986</v>
      </c>
      <c r="D799" s="22" t="s">
        <v>1640</v>
      </c>
      <c r="E799" s="21" t="n">
        <v>1024</v>
      </c>
      <c r="F799" s="22" t="s">
        <v>1658</v>
      </c>
      <c r="G799" s="27" t="n">
        <v>1</v>
      </c>
      <c r="H799" s="17" t="n">
        <v>6078.64</v>
      </c>
      <c r="I799" s="17" t="n">
        <f aca="false">ROUND(G799*H799,2)</f>
        <v>6078.64</v>
      </c>
      <c r="J799" s="22" t="s">
        <v>728</v>
      </c>
    </row>
    <row r="800" customFormat="false" ht="15" hidden="false" customHeight="false" outlineLevel="0" collapsed="false">
      <c r="A800" s="22" t="s">
        <v>1155</v>
      </c>
      <c r="B800" s="23" t="n">
        <v>46087</v>
      </c>
      <c r="C800" s="22" t="s">
        <v>986</v>
      </c>
      <c r="D800" s="22" t="s">
        <v>1640</v>
      </c>
      <c r="E800" s="21" t="n">
        <v>1024</v>
      </c>
      <c r="F800" s="22" t="s">
        <v>1658</v>
      </c>
      <c r="G800" s="27" t="n">
        <v>1</v>
      </c>
      <c r="H800" s="17" t="n">
        <v>6089.07</v>
      </c>
      <c r="I800" s="17" t="n">
        <f aca="false">ROUND(G800*H800,2)</f>
        <v>6089.07</v>
      </c>
      <c r="J800" s="22" t="s">
        <v>728</v>
      </c>
    </row>
    <row r="801" customFormat="false" ht="15" hidden="false" customHeight="false" outlineLevel="0" collapsed="false">
      <c r="A801" s="22" t="s">
        <v>1269</v>
      </c>
      <c r="B801" s="23" t="n">
        <v>46126</v>
      </c>
      <c r="C801" s="22" t="s">
        <v>1002</v>
      </c>
      <c r="D801" s="22" t="s">
        <v>1637</v>
      </c>
      <c r="E801" s="21" t="n">
        <v>1024</v>
      </c>
      <c r="F801" s="22" t="s">
        <v>1647</v>
      </c>
      <c r="G801" s="27" t="n">
        <v>48</v>
      </c>
      <c r="H801" s="17" t="n">
        <v>41.74</v>
      </c>
      <c r="I801" s="17" t="n">
        <f aca="false">ROUND(G801*H801,2)</f>
        <v>2003.52</v>
      </c>
      <c r="J801" s="22" t="s">
        <v>728</v>
      </c>
    </row>
    <row r="802" customFormat="false" ht="15" hidden="false" customHeight="false" outlineLevel="0" collapsed="false">
      <c r="A802" s="22" t="s">
        <v>1269</v>
      </c>
      <c r="B802" s="23" t="n">
        <v>46126</v>
      </c>
      <c r="C802" s="22" t="s">
        <v>1002</v>
      </c>
      <c r="D802" s="22" t="s">
        <v>1637</v>
      </c>
      <c r="E802" s="21" t="n">
        <v>1024</v>
      </c>
      <c r="F802" s="22" t="s">
        <v>1638</v>
      </c>
      <c r="G802" s="27" t="n">
        <v>10</v>
      </c>
      <c r="H802" s="17" t="n">
        <v>216.14</v>
      </c>
      <c r="I802" s="17" t="n">
        <f aca="false">ROUND(G802*H802,2)</f>
        <v>2161.4</v>
      </c>
      <c r="J802" s="22" t="s">
        <v>728</v>
      </c>
    </row>
    <row r="803" customFormat="false" ht="15" hidden="false" customHeight="false" outlineLevel="0" collapsed="false">
      <c r="A803" s="22" t="s">
        <v>1269</v>
      </c>
      <c r="B803" s="23" t="n">
        <v>46126</v>
      </c>
      <c r="C803" s="22" t="s">
        <v>1002</v>
      </c>
      <c r="D803" s="22" t="s">
        <v>1637</v>
      </c>
      <c r="E803" s="21" t="n">
        <v>1024</v>
      </c>
      <c r="F803" s="22" t="s">
        <v>1638</v>
      </c>
      <c r="G803" s="27" t="n">
        <v>10</v>
      </c>
      <c r="H803" s="17" t="n">
        <v>209.25</v>
      </c>
      <c r="I803" s="17" t="n">
        <f aca="false">ROUND(G803*H803,2)</f>
        <v>2092.5</v>
      </c>
      <c r="J803" s="22" t="s">
        <v>728</v>
      </c>
    </row>
    <row r="804" customFormat="false" ht="15" hidden="false" customHeight="false" outlineLevel="0" collapsed="false">
      <c r="A804" s="22" t="s">
        <v>1032</v>
      </c>
      <c r="B804" s="23" t="n">
        <v>46031</v>
      </c>
      <c r="C804" s="22" t="s">
        <v>986</v>
      </c>
      <c r="D804" s="22" t="s">
        <v>1640</v>
      </c>
      <c r="E804" s="21" t="n">
        <v>1024</v>
      </c>
      <c r="F804" s="22" t="s">
        <v>1643</v>
      </c>
      <c r="G804" s="27" t="n">
        <v>1</v>
      </c>
      <c r="H804" s="17" t="n">
        <v>7683.43</v>
      </c>
      <c r="I804" s="17" t="n">
        <f aca="false">ROUND(G804*H804,2)</f>
        <v>7683.43</v>
      </c>
      <c r="J804" s="22" t="s">
        <v>728</v>
      </c>
    </row>
    <row r="805" customFormat="false" ht="15" hidden="false" customHeight="false" outlineLevel="0" collapsed="false">
      <c r="A805" s="22" t="s">
        <v>1032</v>
      </c>
      <c r="B805" s="23" t="n">
        <v>46031</v>
      </c>
      <c r="C805" s="22" t="s">
        <v>986</v>
      </c>
      <c r="D805" s="22" t="s">
        <v>1640</v>
      </c>
      <c r="E805" s="21" t="n">
        <v>1024</v>
      </c>
      <c r="F805" s="22" t="s">
        <v>1642</v>
      </c>
      <c r="G805" s="27" t="n">
        <v>1</v>
      </c>
      <c r="H805" s="17" t="n">
        <v>3765.31</v>
      </c>
      <c r="I805" s="17" t="n">
        <f aca="false">ROUND(G805*H805,2)</f>
        <v>3765.31</v>
      </c>
      <c r="J805" s="22" t="s">
        <v>728</v>
      </c>
    </row>
    <row r="806" customFormat="false" ht="15" hidden="false" customHeight="false" outlineLevel="0" collapsed="false">
      <c r="A806" s="22" t="s">
        <v>1032</v>
      </c>
      <c r="B806" s="23" t="n">
        <v>46031</v>
      </c>
      <c r="C806" s="22" t="s">
        <v>986</v>
      </c>
      <c r="D806" s="22" t="s">
        <v>1640</v>
      </c>
      <c r="E806" s="21" t="n">
        <v>1024</v>
      </c>
      <c r="F806" s="22" t="s">
        <v>1641</v>
      </c>
      <c r="G806" s="27" t="n">
        <v>1</v>
      </c>
      <c r="H806" s="17" t="n">
        <v>9612.6</v>
      </c>
      <c r="I806" s="17" t="n">
        <f aca="false">ROUND(G806*H806,2)</f>
        <v>9612.6</v>
      </c>
      <c r="J806" s="22" t="s">
        <v>728</v>
      </c>
    </row>
    <row r="807" customFormat="false" ht="15" hidden="false" customHeight="false" outlineLevel="0" collapsed="false">
      <c r="A807" s="22" t="s">
        <v>1132</v>
      </c>
      <c r="B807" s="23" t="n">
        <v>46079</v>
      </c>
      <c r="C807" s="22" t="s">
        <v>957</v>
      </c>
      <c r="D807" s="22" t="s">
        <v>1625</v>
      </c>
      <c r="E807" s="21" t="n">
        <v>1024</v>
      </c>
      <c r="F807" s="22" t="s">
        <v>1628</v>
      </c>
      <c r="G807" s="27" t="n">
        <v>5</v>
      </c>
      <c r="H807" s="17" t="n">
        <v>429.87</v>
      </c>
      <c r="I807" s="17" t="n">
        <f aca="false">ROUND(G807*H807,2)</f>
        <v>2149.35</v>
      </c>
      <c r="J807" s="22" t="s">
        <v>728</v>
      </c>
    </row>
    <row r="808" customFormat="false" ht="15" hidden="false" customHeight="false" outlineLevel="0" collapsed="false">
      <c r="A808" s="22" t="s">
        <v>1132</v>
      </c>
      <c r="B808" s="23" t="n">
        <v>46079</v>
      </c>
      <c r="C808" s="22" t="s">
        <v>957</v>
      </c>
      <c r="D808" s="22" t="s">
        <v>1625</v>
      </c>
      <c r="E808" s="21" t="n">
        <v>1024</v>
      </c>
      <c r="F808" s="22" t="s">
        <v>1627</v>
      </c>
      <c r="G808" s="27" t="n">
        <v>21</v>
      </c>
      <c r="H808" s="17" t="n">
        <v>48.51</v>
      </c>
      <c r="I808" s="17" t="n">
        <f aca="false">ROUND(G808*H808,2)</f>
        <v>1018.71</v>
      </c>
      <c r="J808" s="22" t="s">
        <v>728</v>
      </c>
    </row>
    <row r="809" customFormat="false" ht="15" hidden="false" customHeight="false" outlineLevel="0" collapsed="false">
      <c r="A809" s="22" t="s">
        <v>1132</v>
      </c>
      <c r="B809" s="23" t="n">
        <v>46079</v>
      </c>
      <c r="C809" s="22" t="s">
        <v>957</v>
      </c>
      <c r="D809" s="22" t="s">
        <v>1625</v>
      </c>
      <c r="E809" s="21" t="n">
        <v>1024</v>
      </c>
      <c r="F809" s="22" t="s">
        <v>1627</v>
      </c>
      <c r="G809" s="27" t="n">
        <v>33</v>
      </c>
      <c r="H809" s="17" t="n">
        <v>49.66</v>
      </c>
      <c r="I809" s="17" t="n">
        <f aca="false">ROUND(G809*H809,2)</f>
        <v>1638.78</v>
      </c>
      <c r="J809" s="22" t="s">
        <v>728</v>
      </c>
    </row>
    <row r="810" customFormat="false" ht="15" hidden="false" customHeight="false" outlineLevel="0" collapsed="false">
      <c r="A810" s="22" t="s">
        <v>1132</v>
      </c>
      <c r="B810" s="23" t="n">
        <v>46079</v>
      </c>
      <c r="C810" s="22" t="s">
        <v>957</v>
      </c>
      <c r="D810" s="22" t="s">
        <v>1625</v>
      </c>
      <c r="E810" s="21" t="n">
        <v>1024</v>
      </c>
      <c r="F810" s="22" t="s">
        <v>1627</v>
      </c>
      <c r="G810" s="27" t="n">
        <v>30</v>
      </c>
      <c r="H810" s="17" t="n">
        <v>47.54</v>
      </c>
      <c r="I810" s="17" t="n">
        <f aca="false">ROUND(G810*H810,2)</f>
        <v>1426.2</v>
      </c>
      <c r="J810" s="22" t="s">
        <v>728</v>
      </c>
    </row>
    <row r="811" customFormat="false" ht="15" hidden="false" customHeight="false" outlineLevel="0" collapsed="false">
      <c r="A811" s="22" t="s">
        <v>1022</v>
      </c>
      <c r="B811" s="23" t="n">
        <v>46026</v>
      </c>
      <c r="C811" s="22" t="s">
        <v>933</v>
      </c>
      <c r="D811" s="22" t="s">
        <v>1625</v>
      </c>
      <c r="E811" s="21" t="n">
        <v>1024</v>
      </c>
      <c r="F811" s="22" t="s">
        <v>1626</v>
      </c>
      <c r="G811" s="27" t="n">
        <v>35</v>
      </c>
      <c r="H811" s="17" t="n">
        <v>57.19</v>
      </c>
      <c r="I811" s="17" t="n">
        <f aca="false">ROUND(G811*H811,2)</f>
        <v>2001.65</v>
      </c>
      <c r="J811" s="22" t="s">
        <v>725</v>
      </c>
    </row>
    <row r="812" customFormat="false" ht="15" hidden="false" customHeight="false" outlineLevel="0" collapsed="false">
      <c r="A812" s="22" t="s">
        <v>1022</v>
      </c>
      <c r="B812" s="23" t="n">
        <v>46026</v>
      </c>
      <c r="C812" s="22" t="s">
        <v>933</v>
      </c>
      <c r="D812" s="22" t="s">
        <v>1625</v>
      </c>
      <c r="E812" s="21" t="n">
        <v>1024</v>
      </c>
      <c r="F812" s="22" t="s">
        <v>1628</v>
      </c>
      <c r="G812" s="27" t="n">
        <v>2</v>
      </c>
      <c r="H812" s="17" t="n">
        <v>421.37</v>
      </c>
      <c r="I812" s="17" t="n">
        <f aca="false">ROUND(G812*H812,2)</f>
        <v>842.74</v>
      </c>
      <c r="J812" s="22" t="s">
        <v>725</v>
      </c>
    </row>
    <row r="813" customFormat="false" ht="15" hidden="false" customHeight="false" outlineLevel="0" collapsed="false">
      <c r="A813" s="22" t="s">
        <v>1022</v>
      </c>
      <c r="B813" s="23" t="n">
        <v>46026</v>
      </c>
      <c r="C813" s="22" t="s">
        <v>933</v>
      </c>
      <c r="D813" s="22" t="s">
        <v>1625</v>
      </c>
      <c r="E813" s="21" t="n">
        <v>1024</v>
      </c>
      <c r="F813" s="22" t="s">
        <v>1626</v>
      </c>
      <c r="G813" s="27" t="n">
        <v>35</v>
      </c>
      <c r="H813" s="17" t="n">
        <v>60.61</v>
      </c>
      <c r="I813" s="17" t="n">
        <f aca="false">ROUND(G813*H813,2)</f>
        <v>2121.35</v>
      </c>
      <c r="J813" s="22" t="s">
        <v>725</v>
      </c>
    </row>
    <row r="814" customFormat="false" ht="15" hidden="false" customHeight="false" outlineLevel="0" collapsed="false">
      <c r="A814" s="22" t="s">
        <v>1022</v>
      </c>
      <c r="B814" s="23" t="n">
        <v>46026</v>
      </c>
      <c r="C814" s="22" t="s">
        <v>933</v>
      </c>
      <c r="D814" s="22" t="s">
        <v>1625</v>
      </c>
      <c r="E814" s="21" t="n">
        <v>1024</v>
      </c>
      <c r="F814" s="22" t="s">
        <v>1628</v>
      </c>
      <c r="G814" s="27" t="n">
        <v>5</v>
      </c>
      <c r="H814" s="17" t="n">
        <v>398.67</v>
      </c>
      <c r="I814" s="17" t="n">
        <f aca="false">ROUND(G814*H814,2)</f>
        <v>1993.35</v>
      </c>
      <c r="J814" s="22" t="s">
        <v>725</v>
      </c>
    </row>
    <row r="815" customFormat="false" ht="15" hidden="false" customHeight="false" outlineLevel="0" collapsed="false">
      <c r="A815" s="22" t="s">
        <v>1287</v>
      </c>
      <c r="B815" s="23" t="n">
        <v>46133</v>
      </c>
      <c r="C815" s="22" t="s">
        <v>999</v>
      </c>
      <c r="D815" s="22" t="s">
        <v>1644</v>
      </c>
      <c r="E815" s="21" t="n">
        <v>1024</v>
      </c>
      <c r="F815" s="22" t="s">
        <v>1645</v>
      </c>
      <c r="G815" s="27" t="n">
        <v>2</v>
      </c>
      <c r="H815" s="17" t="n">
        <v>619.86</v>
      </c>
      <c r="I815" s="17" t="n">
        <f aca="false">ROUND(G815*H815,2)</f>
        <v>1239.72</v>
      </c>
      <c r="J815" s="22" t="s">
        <v>725</v>
      </c>
    </row>
    <row r="816" customFormat="false" ht="15" hidden="false" customHeight="false" outlineLevel="0" collapsed="false">
      <c r="A816" s="22" t="s">
        <v>1287</v>
      </c>
      <c r="B816" s="23" t="n">
        <v>46133</v>
      </c>
      <c r="C816" s="22" t="s">
        <v>999</v>
      </c>
      <c r="D816" s="22" t="s">
        <v>1644</v>
      </c>
      <c r="E816" s="21" t="n">
        <v>1024</v>
      </c>
      <c r="F816" s="22" t="s">
        <v>1646</v>
      </c>
      <c r="G816" s="27" t="n">
        <v>2</v>
      </c>
      <c r="H816" s="17" t="n">
        <v>796.18</v>
      </c>
      <c r="I816" s="17" t="n">
        <f aca="false">ROUND(G816*H816,2)</f>
        <v>1592.36</v>
      </c>
      <c r="J816" s="22" t="s">
        <v>725</v>
      </c>
    </row>
    <row r="817" customFormat="false" ht="15" hidden="false" customHeight="false" outlineLevel="0" collapsed="false">
      <c r="A817" s="22" t="s">
        <v>1287</v>
      </c>
      <c r="B817" s="23" t="n">
        <v>46133</v>
      </c>
      <c r="C817" s="22" t="s">
        <v>999</v>
      </c>
      <c r="D817" s="22" t="s">
        <v>1644</v>
      </c>
      <c r="E817" s="21" t="n">
        <v>1024</v>
      </c>
      <c r="F817" s="22" t="s">
        <v>1646</v>
      </c>
      <c r="G817" s="27" t="n">
        <v>2</v>
      </c>
      <c r="H817" s="17" t="n">
        <v>796.63</v>
      </c>
      <c r="I817" s="17" t="n">
        <f aca="false">ROUND(G817*H817,2)</f>
        <v>1593.26</v>
      </c>
      <c r="J817" s="22" t="s">
        <v>725</v>
      </c>
    </row>
    <row r="818" customFormat="false" ht="15" hidden="false" customHeight="false" outlineLevel="0" collapsed="false">
      <c r="A818" s="22" t="s">
        <v>1095</v>
      </c>
      <c r="B818" s="23" t="n">
        <v>46066</v>
      </c>
      <c r="C818" s="22" t="s">
        <v>964</v>
      </c>
      <c r="D818" s="22" t="s">
        <v>1630</v>
      </c>
      <c r="E818" s="21" t="n">
        <v>1024</v>
      </c>
      <c r="F818" s="22" t="s">
        <v>1652</v>
      </c>
      <c r="G818" s="27" t="n">
        <v>19</v>
      </c>
      <c r="H818" s="17" t="n">
        <v>71.87</v>
      </c>
      <c r="I818" s="17" t="n">
        <f aca="false">ROUND(G818*H818,2)</f>
        <v>1365.53</v>
      </c>
      <c r="J818" s="22" t="s">
        <v>728</v>
      </c>
    </row>
    <row r="819" customFormat="false" ht="15" hidden="false" customHeight="false" outlineLevel="0" collapsed="false">
      <c r="A819" s="22" t="s">
        <v>1095</v>
      </c>
      <c r="B819" s="23" t="n">
        <v>46066</v>
      </c>
      <c r="C819" s="22" t="s">
        <v>964</v>
      </c>
      <c r="D819" s="22" t="s">
        <v>1630</v>
      </c>
      <c r="E819" s="21" t="n">
        <v>1024</v>
      </c>
      <c r="F819" s="22" t="s">
        <v>1631</v>
      </c>
      <c r="G819" s="27" t="n">
        <v>7</v>
      </c>
      <c r="H819" s="17" t="n">
        <v>240.73</v>
      </c>
      <c r="I819" s="17" t="n">
        <f aca="false">ROUND(G819*H819,2)</f>
        <v>1685.11</v>
      </c>
      <c r="J819" s="22" t="s">
        <v>728</v>
      </c>
    </row>
    <row r="820" customFormat="false" ht="15" hidden="false" customHeight="false" outlineLevel="0" collapsed="false">
      <c r="A820" s="22" t="s">
        <v>1095</v>
      </c>
      <c r="B820" s="23" t="n">
        <v>46066</v>
      </c>
      <c r="C820" s="22" t="s">
        <v>964</v>
      </c>
      <c r="D820" s="22" t="s">
        <v>1630</v>
      </c>
      <c r="E820" s="21" t="n">
        <v>1024</v>
      </c>
      <c r="F820" s="22" t="s">
        <v>1652</v>
      </c>
      <c r="G820" s="27" t="n">
        <v>14</v>
      </c>
      <c r="H820" s="17" t="n">
        <v>75.38</v>
      </c>
      <c r="I820" s="17" t="n">
        <f aca="false">ROUND(G820*H820,2)</f>
        <v>1055.32</v>
      </c>
      <c r="J820" s="22" t="s">
        <v>728</v>
      </c>
    </row>
    <row r="821" customFormat="false" ht="15" hidden="false" customHeight="false" outlineLevel="0" collapsed="false">
      <c r="A821" s="22" t="s">
        <v>1095</v>
      </c>
      <c r="B821" s="23" t="n">
        <v>46066</v>
      </c>
      <c r="C821" s="22" t="s">
        <v>964</v>
      </c>
      <c r="D821" s="22" t="s">
        <v>1630</v>
      </c>
      <c r="E821" s="21" t="n">
        <v>1024</v>
      </c>
      <c r="F821" s="22" t="s">
        <v>1631</v>
      </c>
      <c r="G821" s="27" t="n">
        <v>10</v>
      </c>
      <c r="H821" s="17" t="n">
        <v>231.21</v>
      </c>
      <c r="I821" s="17" t="n">
        <f aca="false">ROUND(G821*H821,2)</f>
        <v>2312.1</v>
      </c>
      <c r="J821" s="22" t="s">
        <v>728</v>
      </c>
    </row>
    <row r="822" customFormat="false" ht="15" hidden="false" customHeight="false" outlineLevel="0" collapsed="false">
      <c r="A822" s="22" t="s">
        <v>1274</v>
      </c>
      <c r="B822" s="23" t="n">
        <v>46128</v>
      </c>
      <c r="C822" s="22" t="s">
        <v>933</v>
      </c>
      <c r="D822" s="22" t="s">
        <v>1625</v>
      </c>
      <c r="E822" s="21" t="n">
        <v>1024</v>
      </c>
      <c r="F822" s="22" t="s">
        <v>1626</v>
      </c>
      <c r="G822" s="27" t="n">
        <v>39</v>
      </c>
      <c r="H822" s="17" t="n">
        <v>58.25</v>
      </c>
      <c r="I822" s="17" t="n">
        <f aca="false">ROUND(G822*H822,2)</f>
        <v>2271.75</v>
      </c>
      <c r="J822" s="22" t="s">
        <v>725</v>
      </c>
    </row>
    <row r="823" customFormat="false" ht="15" hidden="false" customHeight="false" outlineLevel="0" collapsed="false">
      <c r="A823" s="22" t="s">
        <v>1274</v>
      </c>
      <c r="B823" s="23" t="n">
        <v>46128</v>
      </c>
      <c r="C823" s="22" t="s">
        <v>933</v>
      </c>
      <c r="D823" s="22" t="s">
        <v>1625</v>
      </c>
      <c r="E823" s="21" t="n">
        <v>1024</v>
      </c>
      <c r="F823" s="22" t="s">
        <v>1626</v>
      </c>
      <c r="G823" s="27" t="n">
        <v>34</v>
      </c>
      <c r="H823" s="17" t="n">
        <v>59.53</v>
      </c>
      <c r="I823" s="17" t="n">
        <f aca="false">ROUND(G823*H823,2)</f>
        <v>2024.02</v>
      </c>
      <c r="J823" s="22" t="s">
        <v>725</v>
      </c>
    </row>
    <row r="824" customFormat="false" ht="15" hidden="false" customHeight="false" outlineLevel="0" collapsed="false">
      <c r="A824" s="22" t="s">
        <v>1274</v>
      </c>
      <c r="B824" s="23" t="n">
        <v>46128</v>
      </c>
      <c r="C824" s="22" t="s">
        <v>933</v>
      </c>
      <c r="D824" s="22" t="s">
        <v>1625</v>
      </c>
      <c r="E824" s="21" t="n">
        <v>1024</v>
      </c>
      <c r="F824" s="22" t="s">
        <v>1626</v>
      </c>
      <c r="G824" s="27" t="n">
        <v>23</v>
      </c>
      <c r="H824" s="17" t="n">
        <v>56.88</v>
      </c>
      <c r="I824" s="17" t="n">
        <f aca="false">ROUND(G824*H824,2)</f>
        <v>1308.24</v>
      </c>
      <c r="J824" s="22" t="s">
        <v>725</v>
      </c>
    </row>
    <row r="825" customFormat="false" ht="15" hidden="false" customHeight="false" outlineLevel="0" collapsed="false">
      <c r="A825" s="22" t="s">
        <v>1209</v>
      </c>
      <c r="B825" s="23" t="n">
        <v>46103</v>
      </c>
      <c r="C825" s="22" t="s">
        <v>939</v>
      </c>
      <c r="D825" s="22" t="s">
        <v>1621</v>
      </c>
      <c r="E825" s="21" t="n">
        <v>1024</v>
      </c>
      <c r="F825" s="22" t="s">
        <v>1624</v>
      </c>
      <c r="G825" s="27" t="n">
        <v>111</v>
      </c>
      <c r="H825" s="17" t="n">
        <v>19.77</v>
      </c>
      <c r="I825" s="17" t="n">
        <f aca="false">ROUND(G825*H825,2)</f>
        <v>2194.47</v>
      </c>
      <c r="J825" s="22" t="s">
        <v>725</v>
      </c>
    </row>
    <row r="826" customFormat="false" ht="15" hidden="false" customHeight="false" outlineLevel="0" collapsed="false">
      <c r="A826" s="22" t="s">
        <v>1209</v>
      </c>
      <c r="B826" s="23" t="n">
        <v>46103</v>
      </c>
      <c r="C826" s="22" t="s">
        <v>939</v>
      </c>
      <c r="D826" s="22" t="s">
        <v>1621</v>
      </c>
      <c r="E826" s="21" t="n">
        <v>1024</v>
      </c>
      <c r="F826" s="22" t="s">
        <v>1622</v>
      </c>
      <c r="G826" s="27" t="n">
        <v>9</v>
      </c>
      <c r="H826" s="17" t="n">
        <v>99.42</v>
      </c>
      <c r="I826" s="17" t="n">
        <f aca="false">ROUND(G826*H826,2)</f>
        <v>894.78</v>
      </c>
      <c r="J826" s="22" t="s">
        <v>725</v>
      </c>
    </row>
    <row r="827" customFormat="false" ht="15" hidden="false" customHeight="false" outlineLevel="0" collapsed="false">
      <c r="A827" s="22" t="s">
        <v>1209</v>
      </c>
      <c r="B827" s="23" t="n">
        <v>46103</v>
      </c>
      <c r="C827" s="22" t="s">
        <v>939</v>
      </c>
      <c r="D827" s="22" t="s">
        <v>1621</v>
      </c>
      <c r="E827" s="21" t="n">
        <v>1024</v>
      </c>
      <c r="F827" s="22" t="s">
        <v>1623</v>
      </c>
      <c r="G827" s="27" t="n">
        <v>7</v>
      </c>
      <c r="H827" s="17" t="n">
        <v>146.14</v>
      </c>
      <c r="I827" s="17" t="n">
        <f aca="false">ROUND(G827*H827,2)</f>
        <v>1022.98</v>
      </c>
      <c r="J827" s="22" t="s">
        <v>725</v>
      </c>
    </row>
    <row r="828" customFormat="false" ht="15" hidden="false" customHeight="false" outlineLevel="0" collapsed="false">
      <c r="A828" s="22" t="s">
        <v>1318</v>
      </c>
      <c r="B828" s="23" t="n">
        <v>46143</v>
      </c>
      <c r="C828" s="22" t="s">
        <v>935</v>
      </c>
      <c r="D828" s="22" t="s">
        <v>1648</v>
      </c>
      <c r="E828" s="21" t="n">
        <v>1024</v>
      </c>
      <c r="F828" s="22" t="s">
        <v>1650</v>
      </c>
      <c r="G828" s="27" t="n">
        <v>51</v>
      </c>
      <c r="H828" s="17" t="n">
        <v>46.16</v>
      </c>
      <c r="I828" s="17" t="n">
        <f aca="false">ROUND(G828*H828,2)</f>
        <v>2354.16</v>
      </c>
      <c r="J828" s="22" t="s">
        <v>725</v>
      </c>
    </row>
    <row r="829" customFormat="false" ht="15" hidden="false" customHeight="false" outlineLevel="0" collapsed="false">
      <c r="A829" s="22" t="s">
        <v>1318</v>
      </c>
      <c r="B829" s="23" t="n">
        <v>46143</v>
      </c>
      <c r="C829" s="22" t="s">
        <v>935</v>
      </c>
      <c r="D829" s="22" t="s">
        <v>1648</v>
      </c>
      <c r="E829" s="21" t="n">
        <v>1024</v>
      </c>
      <c r="F829" s="22" t="s">
        <v>1650</v>
      </c>
      <c r="G829" s="27" t="n">
        <v>51</v>
      </c>
      <c r="H829" s="17" t="n">
        <v>44.77</v>
      </c>
      <c r="I829" s="17" t="n">
        <f aca="false">ROUND(G829*H829,2)</f>
        <v>2283.27</v>
      </c>
      <c r="J829" s="22" t="s">
        <v>725</v>
      </c>
    </row>
    <row r="830" customFormat="false" ht="15" hidden="false" customHeight="false" outlineLevel="0" collapsed="false">
      <c r="A830" s="22" t="s">
        <v>1034</v>
      </c>
      <c r="B830" s="23" t="n">
        <v>46033</v>
      </c>
      <c r="C830" s="22" t="s">
        <v>939</v>
      </c>
      <c r="D830" s="22" t="s">
        <v>1621</v>
      </c>
      <c r="E830" s="21" t="n">
        <v>1024</v>
      </c>
      <c r="F830" s="22" t="s">
        <v>1624</v>
      </c>
      <c r="G830" s="27" t="n">
        <v>108</v>
      </c>
      <c r="H830" s="17" t="n">
        <v>19.95</v>
      </c>
      <c r="I830" s="17" t="n">
        <f aca="false">ROUND(G830*H830,2)</f>
        <v>2154.6</v>
      </c>
      <c r="J830" s="22" t="s">
        <v>728</v>
      </c>
    </row>
    <row r="831" customFormat="false" ht="15" hidden="false" customHeight="false" outlineLevel="0" collapsed="false">
      <c r="A831" s="22" t="s">
        <v>1034</v>
      </c>
      <c r="B831" s="23" t="n">
        <v>46033</v>
      </c>
      <c r="C831" s="22" t="s">
        <v>939</v>
      </c>
      <c r="D831" s="22" t="s">
        <v>1621</v>
      </c>
      <c r="E831" s="21" t="n">
        <v>1024</v>
      </c>
      <c r="F831" s="22" t="s">
        <v>1623</v>
      </c>
      <c r="G831" s="27" t="n">
        <v>13</v>
      </c>
      <c r="H831" s="17" t="n">
        <v>139.18</v>
      </c>
      <c r="I831" s="17" t="n">
        <f aca="false">ROUND(G831*H831,2)</f>
        <v>1809.34</v>
      </c>
      <c r="J831" s="22" t="s">
        <v>728</v>
      </c>
    </row>
    <row r="832" customFormat="false" ht="15" hidden="false" customHeight="false" outlineLevel="0" collapsed="false">
      <c r="A832" s="22" t="s">
        <v>1034</v>
      </c>
      <c r="B832" s="23" t="n">
        <v>46033</v>
      </c>
      <c r="C832" s="22" t="s">
        <v>939</v>
      </c>
      <c r="D832" s="22" t="s">
        <v>1621</v>
      </c>
      <c r="E832" s="21" t="n">
        <v>1024</v>
      </c>
      <c r="F832" s="22" t="s">
        <v>1623</v>
      </c>
      <c r="G832" s="27" t="n">
        <v>16</v>
      </c>
      <c r="H832" s="17" t="n">
        <v>138.61</v>
      </c>
      <c r="I832" s="17" t="n">
        <f aca="false">ROUND(G832*H832,2)</f>
        <v>2217.76</v>
      </c>
      <c r="J832" s="22" t="s">
        <v>728</v>
      </c>
    </row>
    <row r="833" customFormat="false" ht="15" hidden="false" customHeight="false" outlineLevel="0" collapsed="false">
      <c r="A833" s="22" t="s">
        <v>1034</v>
      </c>
      <c r="B833" s="23" t="n">
        <v>46033</v>
      </c>
      <c r="C833" s="22" t="s">
        <v>939</v>
      </c>
      <c r="D833" s="22" t="s">
        <v>1621</v>
      </c>
      <c r="E833" s="21" t="n">
        <v>1024</v>
      </c>
      <c r="F833" s="22" t="s">
        <v>1624</v>
      </c>
      <c r="G833" s="27" t="n">
        <v>77</v>
      </c>
      <c r="H833" s="17" t="n">
        <v>19.43</v>
      </c>
      <c r="I833" s="17" t="n">
        <f aca="false">ROUND(G833*H833,2)</f>
        <v>1496.11</v>
      </c>
      <c r="J833" s="22" t="s">
        <v>728</v>
      </c>
    </row>
    <row r="834" customFormat="false" ht="15" hidden="false" customHeight="false" outlineLevel="0" collapsed="false">
      <c r="A834" s="22" t="s">
        <v>1200</v>
      </c>
      <c r="B834" s="23" t="n">
        <v>46100</v>
      </c>
      <c r="C834" s="22" t="s">
        <v>944</v>
      </c>
      <c r="D834" s="22" t="s">
        <v>1654</v>
      </c>
      <c r="E834" s="21" t="n">
        <v>1024</v>
      </c>
      <c r="F834" s="22" t="s">
        <v>1655</v>
      </c>
      <c r="G834" s="27" t="n">
        <v>2</v>
      </c>
      <c r="H834" s="17" t="n">
        <v>965.12</v>
      </c>
      <c r="I834" s="17" t="n">
        <f aca="false">ROUND(G834*H834,2)</f>
        <v>1930.24</v>
      </c>
      <c r="J834" s="22" t="s">
        <v>725</v>
      </c>
    </row>
    <row r="835" customFormat="false" ht="15" hidden="false" customHeight="false" outlineLevel="0" collapsed="false">
      <c r="A835" s="22" t="s">
        <v>1200</v>
      </c>
      <c r="B835" s="23" t="n">
        <v>46100</v>
      </c>
      <c r="C835" s="22" t="s">
        <v>944</v>
      </c>
      <c r="D835" s="22" t="s">
        <v>1654</v>
      </c>
      <c r="E835" s="21" t="n">
        <v>1024</v>
      </c>
      <c r="F835" s="22" t="s">
        <v>1655</v>
      </c>
      <c r="G835" s="27" t="n">
        <v>1</v>
      </c>
      <c r="H835" s="17" t="n">
        <v>916.16</v>
      </c>
      <c r="I835" s="17" t="n">
        <f aca="false">ROUND(G835*H835,2)</f>
        <v>916.16</v>
      </c>
      <c r="J835" s="22" t="s">
        <v>725</v>
      </c>
    </row>
    <row r="836" customFormat="false" ht="15" hidden="false" customHeight="false" outlineLevel="0" collapsed="false">
      <c r="A836" s="22" t="s">
        <v>1270</v>
      </c>
      <c r="B836" s="23" t="n">
        <v>46126</v>
      </c>
      <c r="C836" s="22" t="s">
        <v>1002</v>
      </c>
      <c r="D836" s="22" t="s">
        <v>1637</v>
      </c>
      <c r="E836" s="21" t="n">
        <v>1024</v>
      </c>
      <c r="F836" s="22" t="s">
        <v>1639</v>
      </c>
      <c r="G836" s="27" t="n">
        <v>1</v>
      </c>
      <c r="H836" s="17" t="n">
        <v>2112.51</v>
      </c>
      <c r="I836" s="17" t="n">
        <f aca="false">ROUND(G836*H836,2)</f>
        <v>2112.51</v>
      </c>
      <c r="J836" s="22" t="s">
        <v>725</v>
      </c>
    </row>
    <row r="837" customFormat="false" ht="15" hidden="false" customHeight="false" outlineLevel="0" collapsed="false">
      <c r="A837" s="22" t="s">
        <v>1270</v>
      </c>
      <c r="B837" s="23" t="n">
        <v>46126</v>
      </c>
      <c r="C837" s="22" t="s">
        <v>1002</v>
      </c>
      <c r="D837" s="22" t="s">
        <v>1637</v>
      </c>
      <c r="E837" s="21" t="n">
        <v>1024</v>
      </c>
      <c r="F837" s="22" t="s">
        <v>1638</v>
      </c>
      <c r="G837" s="27" t="n">
        <v>7</v>
      </c>
      <c r="H837" s="17" t="n">
        <v>210.71</v>
      </c>
      <c r="I837" s="17" t="n">
        <f aca="false">ROUND(G837*H837,2)</f>
        <v>1474.97</v>
      </c>
      <c r="J837" s="22" t="s">
        <v>725</v>
      </c>
    </row>
    <row r="838" customFormat="false" ht="15" hidden="false" customHeight="false" outlineLevel="0" collapsed="false">
      <c r="A838" s="22" t="s">
        <v>1270</v>
      </c>
      <c r="B838" s="23" t="n">
        <v>46126</v>
      </c>
      <c r="C838" s="22" t="s">
        <v>1002</v>
      </c>
      <c r="D838" s="22" t="s">
        <v>1637</v>
      </c>
      <c r="E838" s="21" t="n">
        <v>1024</v>
      </c>
      <c r="F838" s="22" t="s">
        <v>1647</v>
      </c>
      <c r="G838" s="27" t="n">
        <v>41</v>
      </c>
      <c r="H838" s="17" t="n">
        <v>42.05</v>
      </c>
      <c r="I838" s="17" t="n">
        <f aca="false">ROUND(G838*H838,2)</f>
        <v>1724.05</v>
      </c>
      <c r="J838" s="22" t="s">
        <v>725</v>
      </c>
    </row>
    <row r="839" customFormat="false" ht="15" hidden="false" customHeight="false" outlineLevel="0" collapsed="false">
      <c r="A839" s="22" t="s">
        <v>1186</v>
      </c>
      <c r="B839" s="23" t="n">
        <v>46095</v>
      </c>
      <c r="C839" s="22" t="s">
        <v>931</v>
      </c>
      <c r="D839" s="22" t="s">
        <v>1618</v>
      </c>
      <c r="E839" s="21" t="n">
        <v>1024</v>
      </c>
      <c r="F839" s="22" t="s">
        <v>1620</v>
      </c>
      <c r="G839" s="27" t="n">
        <v>60</v>
      </c>
      <c r="H839" s="17" t="n">
        <v>9.5</v>
      </c>
      <c r="I839" s="17" t="n">
        <f aca="false">ROUND(G839*H839,2)</f>
        <v>570</v>
      </c>
      <c r="J839" s="22" t="s">
        <v>725</v>
      </c>
    </row>
    <row r="840" customFormat="false" ht="15" hidden="false" customHeight="false" outlineLevel="0" collapsed="false">
      <c r="A840" s="22" t="s">
        <v>1186</v>
      </c>
      <c r="B840" s="23" t="n">
        <v>46095</v>
      </c>
      <c r="C840" s="22" t="s">
        <v>931</v>
      </c>
      <c r="D840" s="22" t="s">
        <v>1618</v>
      </c>
      <c r="E840" s="21" t="n">
        <v>1024</v>
      </c>
      <c r="F840" s="22" t="s">
        <v>1619</v>
      </c>
      <c r="G840" s="27" t="n">
        <v>21</v>
      </c>
      <c r="H840" s="17" t="n">
        <v>87.66</v>
      </c>
      <c r="I840" s="17" t="n">
        <f aca="false">ROUND(G840*H840,2)</f>
        <v>1840.86</v>
      </c>
      <c r="J840" s="22" t="s">
        <v>725</v>
      </c>
    </row>
    <row r="841" customFormat="false" ht="15" hidden="false" customHeight="false" outlineLevel="0" collapsed="false">
      <c r="A841" s="22" t="s">
        <v>1261</v>
      </c>
      <c r="B841" s="23" t="n">
        <v>46124</v>
      </c>
      <c r="C841" s="22" t="s">
        <v>999</v>
      </c>
      <c r="D841" s="22" t="s">
        <v>1644</v>
      </c>
      <c r="E841" s="21" t="n">
        <v>1024</v>
      </c>
      <c r="F841" s="22" t="s">
        <v>1646</v>
      </c>
      <c r="G841" s="27" t="n">
        <v>3</v>
      </c>
      <c r="H841" s="17" t="n">
        <v>793.01</v>
      </c>
      <c r="I841" s="17" t="n">
        <f aca="false">ROUND(G841*H841,2)</f>
        <v>2379.03</v>
      </c>
      <c r="J841" s="22" t="s">
        <v>725</v>
      </c>
    </row>
    <row r="842" customFormat="false" ht="15" hidden="false" customHeight="false" outlineLevel="0" collapsed="false">
      <c r="A842" s="22" t="s">
        <v>1261</v>
      </c>
      <c r="B842" s="23" t="n">
        <v>46124</v>
      </c>
      <c r="C842" s="22" t="s">
        <v>999</v>
      </c>
      <c r="D842" s="22" t="s">
        <v>1644</v>
      </c>
      <c r="E842" s="21" t="n">
        <v>1024</v>
      </c>
      <c r="F842" s="22" t="s">
        <v>1646</v>
      </c>
      <c r="G842" s="27" t="n">
        <v>3</v>
      </c>
      <c r="H842" s="17" t="n">
        <v>818.49</v>
      </c>
      <c r="I842" s="17" t="n">
        <f aca="false">ROUND(G842*H842,2)</f>
        <v>2455.47</v>
      </c>
      <c r="J842" s="22" t="s">
        <v>725</v>
      </c>
    </row>
    <row r="843" customFormat="false" ht="15" hidden="false" customHeight="false" outlineLevel="0" collapsed="false">
      <c r="A843" s="22" t="s">
        <v>1047</v>
      </c>
      <c r="B843" s="23" t="n">
        <v>46042</v>
      </c>
      <c r="C843" s="22" t="s">
        <v>944</v>
      </c>
      <c r="D843" s="22" t="s">
        <v>1654</v>
      </c>
      <c r="E843" s="21" t="n">
        <v>1024</v>
      </c>
      <c r="F843" s="22" t="s">
        <v>1655</v>
      </c>
      <c r="G843" s="27" t="n">
        <v>1</v>
      </c>
      <c r="H843" s="17" t="n">
        <v>943.96</v>
      </c>
      <c r="I843" s="17" t="n">
        <f aca="false">ROUND(G843*H843,2)</f>
        <v>943.96</v>
      </c>
      <c r="J843" s="22" t="s">
        <v>725</v>
      </c>
    </row>
    <row r="844" customFormat="false" ht="15" hidden="false" customHeight="false" outlineLevel="0" collapsed="false">
      <c r="A844" s="22" t="s">
        <v>1047</v>
      </c>
      <c r="B844" s="23" t="n">
        <v>46042</v>
      </c>
      <c r="C844" s="22" t="s">
        <v>944</v>
      </c>
      <c r="D844" s="22" t="s">
        <v>1654</v>
      </c>
      <c r="E844" s="21" t="n">
        <v>1024</v>
      </c>
      <c r="F844" s="22" t="s">
        <v>1657</v>
      </c>
      <c r="G844" s="27" t="n">
        <v>1</v>
      </c>
      <c r="H844" s="17" t="n">
        <v>673.64</v>
      </c>
      <c r="I844" s="17" t="n">
        <f aca="false">ROUND(G844*H844,2)</f>
        <v>673.64</v>
      </c>
      <c r="J844" s="22" t="s">
        <v>725</v>
      </c>
    </row>
    <row r="845" customFormat="false" ht="15" hidden="false" customHeight="false" outlineLevel="0" collapsed="false">
      <c r="A845" s="22" t="s">
        <v>1047</v>
      </c>
      <c r="B845" s="23" t="n">
        <v>46042</v>
      </c>
      <c r="C845" s="22" t="s">
        <v>944</v>
      </c>
      <c r="D845" s="22" t="s">
        <v>1654</v>
      </c>
      <c r="E845" s="21" t="n">
        <v>1024</v>
      </c>
      <c r="F845" s="22" t="s">
        <v>1655</v>
      </c>
      <c r="G845" s="27" t="n">
        <v>3</v>
      </c>
      <c r="H845" s="17" t="n">
        <v>920</v>
      </c>
      <c r="I845" s="17" t="n">
        <f aca="false">ROUND(G845*H845,2)</f>
        <v>2760</v>
      </c>
      <c r="J845" s="22" t="s">
        <v>725</v>
      </c>
    </row>
    <row r="846" customFormat="false" ht="15" hidden="false" customHeight="false" outlineLevel="0" collapsed="false">
      <c r="A846" s="22" t="s">
        <v>1112</v>
      </c>
      <c r="B846" s="23" t="n">
        <v>46072</v>
      </c>
      <c r="C846" s="22" t="s">
        <v>959</v>
      </c>
      <c r="D846" s="22" t="s">
        <v>1633</v>
      </c>
      <c r="E846" s="21" t="n">
        <v>1024</v>
      </c>
      <c r="F846" s="22" t="s">
        <v>1634</v>
      </c>
      <c r="G846" s="27" t="n">
        <v>31</v>
      </c>
      <c r="H846" s="17" t="n">
        <v>58.95</v>
      </c>
      <c r="I846" s="17" t="n">
        <f aca="false">ROUND(G846*H846,2)</f>
        <v>1827.45</v>
      </c>
      <c r="J846" s="22" t="s">
        <v>725</v>
      </c>
    </row>
    <row r="847" customFormat="false" ht="15" hidden="false" customHeight="false" outlineLevel="0" collapsed="false">
      <c r="A847" s="22" t="s">
        <v>1112</v>
      </c>
      <c r="B847" s="23" t="n">
        <v>46072</v>
      </c>
      <c r="C847" s="22" t="s">
        <v>959</v>
      </c>
      <c r="D847" s="22" t="s">
        <v>1633</v>
      </c>
      <c r="E847" s="21" t="n">
        <v>1024</v>
      </c>
      <c r="F847" s="22" t="s">
        <v>1635</v>
      </c>
      <c r="G847" s="27" t="n">
        <v>23</v>
      </c>
      <c r="H847" s="17" t="n">
        <v>83.5</v>
      </c>
      <c r="I847" s="17" t="n">
        <f aca="false">ROUND(G847*H847,2)</f>
        <v>1920.5</v>
      </c>
      <c r="J847" s="22" t="s">
        <v>725</v>
      </c>
    </row>
    <row r="848" customFormat="false" ht="15" hidden="false" customHeight="false" outlineLevel="0" collapsed="false">
      <c r="A848" s="22" t="s">
        <v>1145</v>
      </c>
      <c r="B848" s="23" t="n">
        <v>46085</v>
      </c>
      <c r="C848" s="22" t="s">
        <v>933</v>
      </c>
      <c r="D848" s="22" t="s">
        <v>1625</v>
      </c>
      <c r="E848" s="21" t="n">
        <v>1024</v>
      </c>
      <c r="F848" s="22" t="s">
        <v>1628</v>
      </c>
      <c r="G848" s="27" t="n">
        <v>5</v>
      </c>
      <c r="H848" s="17" t="n">
        <v>395.75</v>
      </c>
      <c r="I848" s="17" t="n">
        <f aca="false">ROUND(G848*H848,2)</f>
        <v>1978.75</v>
      </c>
      <c r="J848" s="22" t="s">
        <v>725</v>
      </c>
    </row>
    <row r="849" customFormat="false" ht="15" hidden="false" customHeight="false" outlineLevel="0" collapsed="false">
      <c r="A849" s="22" t="s">
        <v>1145</v>
      </c>
      <c r="B849" s="23" t="n">
        <v>46085</v>
      </c>
      <c r="C849" s="22" t="s">
        <v>933</v>
      </c>
      <c r="D849" s="22" t="s">
        <v>1625</v>
      </c>
      <c r="E849" s="21" t="n">
        <v>1024</v>
      </c>
      <c r="F849" s="22" t="s">
        <v>1627</v>
      </c>
      <c r="G849" s="27" t="n">
        <v>18</v>
      </c>
      <c r="H849" s="17" t="n">
        <v>47.97</v>
      </c>
      <c r="I849" s="17" t="n">
        <f aca="false">ROUND(G849*H849,2)</f>
        <v>863.46</v>
      </c>
      <c r="J849" s="22" t="s">
        <v>725</v>
      </c>
    </row>
    <row r="850" customFormat="false" ht="15" hidden="false" customHeight="false" outlineLevel="0" collapsed="false">
      <c r="A850" s="22" t="s">
        <v>1145</v>
      </c>
      <c r="B850" s="23" t="n">
        <v>46085</v>
      </c>
      <c r="C850" s="22" t="s">
        <v>933</v>
      </c>
      <c r="D850" s="22" t="s">
        <v>1625</v>
      </c>
      <c r="E850" s="21" t="n">
        <v>1024</v>
      </c>
      <c r="F850" s="22" t="s">
        <v>1627</v>
      </c>
      <c r="G850" s="27" t="n">
        <v>36</v>
      </c>
      <c r="H850" s="17" t="n">
        <v>51.06</v>
      </c>
      <c r="I850" s="17" t="n">
        <f aca="false">ROUND(G850*H850,2)</f>
        <v>1838.16</v>
      </c>
      <c r="J850" s="22" t="s">
        <v>725</v>
      </c>
    </row>
    <row r="851" customFormat="false" ht="15" hidden="false" customHeight="false" outlineLevel="0" collapsed="false">
      <c r="A851" s="22" t="s">
        <v>1145</v>
      </c>
      <c r="B851" s="23" t="n">
        <v>46085</v>
      </c>
      <c r="C851" s="22" t="s">
        <v>933</v>
      </c>
      <c r="D851" s="22" t="s">
        <v>1625</v>
      </c>
      <c r="E851" s="21" t="n">
        <v>1024</v>
      </c>
      <c r="F851" s="22" t="s">
        <v>1628</v>
      </c>
      <c r="G851" s="27" t="n">
        <v>5</v>
      </c>
      <c r="H851" s="17" t="n">
        <v>419.26</v>
      </c>
      <c r="I851" s="17" t="n">
        <f aca="false">ROUND(G851*H851,2)</f>
        <v>2096.3</v>
      </c>
      <c r="J851" s="22" t="s">
        <v>725</v>
      </c>
    </row>
    <row r="852" customFormat="false" ht="15" hidden="false" customHeight="false" outlineLevel="0" collapsed="false">
      <c r="A852" s="22" t="s">
        <v>1145</v>
      </c>
      <c r="B852" s="23" t="n">
        <v>46085</v>
      </c>
      <c r="C852" s="22" t="s">
        <v>933</v>
      </c>
      <c r="D852" s="22" t="s">
        <v>1625</v>
      </c>
      <c r="E852" s="21" t="n">
        <v>1024</v>
      </c>
      <c r="F852" s="22" t="s">
        <v>1626</v>
      </c>
      <c r="G852" s="27" t="n">
        <v>36</v>
      </c>
      <c r="H852" s="17" t="n">
        <v>59.14</v>
      </c>
      <c r="I852" s="17" t="n">
        <f aca="false">ROUND(G852*H852,2)</f>
        <v>2129.04</v>
      </c>
      <c r="J852" s="22" t="s">
        <v>725</v>
      </c>
    </row>
    <row r="853" customFormat="false" ht="15" hidden="false" customHeight="false" outlineLevel="0" collapsed="false">
      <c r="A853" s="22" t="s">
        <v>1203</v>
      </c>
      <c r="B853" s="23" t="n">
        <v>46101</v>
      </c>
      <c r="C853" s="22" t="s">
        <v>1002</v>
      </c>
      <c r="D853" s="22" t="s">
        <v>1637</v>
      </c>
      <c r="E853" s="21" t="n">
        <v>1025</v>
      </c>
      <c r="F853" s="22" t="s">
        <v>1638</v>
      </c>
      <c r="G853" s="27" t="n">
        <v>5</v>
      </c>
      <c r="H853" s="17" t="n">
        <v>213.57</v>
      </c>
      <c r="I853" s="17" t="n">
        <f aca="false">ROUND(G853*H853,2)</f>
        <v>1067.85</v>
      </c>
      <c r="J853" s="22" t="s">
        <v>725</v>
      </c>
    </row>
    <row r="854" customFormat="false" ht="15" hidden="false" customHeight="false" outlineLevel="0" collapsed="false">
      <c r="A854" s="22" t="s">
        <v>1203</v>
      </c>
      <c r="B854" s="23" t="n">
        <v>46101</v>
      </c>
      <c r="C854" s="22" t="s">
        <v>1002</v>
      </c>
      <c r="D854" s="22" t="s">
        <v>1637</v>
      </c>
      <c r="E854" s="21" t="n">
        <v>1025</v>
      </c>
      <c r="F854" s="22" t="s">
        <v>1638</v>
      </c>
      <c r="G854" s="27" t="n">
        <v>5</v>
      </c>
      <c r="H854" s="17" t="n">
        <v>220.46</v>
      </c>
      <c r="I854" s="17" t="n">
        <f aca="false">ROUND(G854*H854,2)</f>
        <v>1102.3</v>
      </c>
      <c r="J854" s="22" t="s">
        <v>725</v>
      </c>
    </row>
    <row r="855" customFormat="false" ht="15" hidden="false" customHeight="false" outlineLevel="0" collapsed="false">
      <c r="A855" s="22" t="s">
        <v>1203</v>
      </c>
      <c r="B855" s="23" t="n">
        <v>46101</v>
      </c>
      <c r="C855" s="22" t="s">
        <v>1002</v>
      </c>
      <c r="D855" s="22" t="s">
        <v>1637</v>
      </c>
      <c r="E855" s="21" t="n">
        <v>1025</v>
      </c>
      <c r="F855" s="22" t="s">
        <v>1639</v>
      </c>
      <c r="G855" s="27" t="n">
        <v>1</v>
      </c>
      <c r="H855" s="17" t="n">
        <v>2115.33</v>
      </c>
      <c r="I855" s="17" t="n">
        <f aca="false">ROUND(G855*H855,2)</f>
        <v>2115.33</v>
      </c>
      <c r="J855" s="22" t="s">
        <v>725</v>
      </c>
    </row>
    <row r="856" customFormat="false" ht="15" hidden="false" customHeight="false" outlineLevel="0" collapsed="false">
      <c r="A856" s="22" t="s">
        <v>1252</v>
      </c>
      <c r="B856" s="23" t="n">
        <v>46119</v>
      </c>
      <c r="C856" s="22" t="s">
        <v>1002</v>
      </c>
      <c r="D856" s="22" t="s">
        <v>1637</v>
      </c>
      <c r="E856" s="21" t="n">
        <v>1025</v>
      </c>
      <c r="F856" s="22" t="s">
        <v>1638</v>
      </c>
      <c r="G856" s="27" t="n">
        <v>6</v>
      </c>
      <c r="H856" s="17" t="n">
        <v>209.28</v>
      </c>
      <c r="I856" s="17" t="n">
        <f aca="false">ROUND(G856*H856,2)</f>
        <v>1255.68</v>
      </c>
      <c r="J856" s="22" t="s">
        <v>725</v>
      </c>
    </row>
    <row r="857" customFormat="false" ht="15" hidden="false" customHeight="false" outlineLevel="0" collapsed="false">
      <c r="A857" s="22" t="s">
        <v>1252</v>
      </c>
      <c r="B857" s="23" t="n">
        <v>46119</v>
      </c>
      <c r="C857" s="22" t="s">
        <v>1002</v>
      </c>
      <c r="D857" s="22" t="s">
        <v>1637</v>
      </c>
      <c r="E857" s="21" t="n">
        <v>1025</v>
      </c>
      <c r="F857" s="22" t="s">
        <v>1638</v>
      </c>
      <c r="G857" s="27" t="n">
        <v>15</v>
      </c>
      <c r="H857" s="17" t="n">
        <v>203.74</v>
      </c>
      <c r="I857" s="17" t="n">
        <f aca="false">ROUND(G857*H857,2)</f>
        <v>3056.1</v>
      </c>
      <c r="J857" s="22" t="s">
        <v>725</v>
      </c>
    </row>
    <row r="858" customFormat="false" ht="15" hidden="false" customHeight="false" outlineLevel="0" collapsed="false">
      <c r="A858" s="22" t="s">
        <v>1252</v>
      </c>
      <c r="B858" s="23" t="n">
        <v>46119</v>
      </c>
      <c r="C858" s="22" t="s">
        <v>1002</v>
      </c>
      <c r="D858" s="22" t="s">
        <v>1637</v>
      </c>
      <c r="E858" s="21" t="n">
        <v>1025</v>
      </c>
      <c r="F858" s="22" t="s">
        <v>1639</v>
      </c>
      <c r="G858" s="27" t="n">
        <v>1</v>
      </c>
      <c r="H858" s="17" t="n">
        <v>2150.49</v>
      </c>
      <c r="I858" s="17" t="n">
        <f aca="false">ROUND(G858*H858,2)</f>
        <v>2150.49</v>
      </c>
      <c r="J858" s="22" t="s">
        <v>725</v>
      </c>
    </row>
    <row r="859" customFormat="false" ht="15" hidden="false" customHeight="false" outlineLevel="0" collapsed="false">
      <c r="A859" s="22" t="s">
        <v>1252</v>
      </c>
      <c r="B859" s="23" t="n">
        <v>46119</v>
      </c>
      <c r="C859" s="22" t="s">
        <v>1002</v>
      </c>
      <c r="D859" s="22" t="s">
        <v>1637</v>
      </c>
      <c r="E859" s="21" t="n">
        <v>1025</v>
      </c>
      <c r="F859" s="22" t="s">
        <v>1638</v>
      </c>
      <c r="G859" s="27" t="n">
        <v>6</v>
      </c>
      <c r="H859" s="17" t="n">
        <v>205.24</v>
      </c>
      <c r="I859" s="17" t="n">
        <f aca="false">ROUND(G859*H859,2)</f>
        <v>1231.44</v>
      </c>
      <c r="J859" s="22" t="s">
        <v>725</v>
      </c>
    </row>
    <row r="860" customFormat="false" ht="15" hidden="false" customHeight="false" outlineLevel="0" collapsed="false">
      <c r="A860" s="22" t="s">
        <v>1252</v>
      </c>
      <c r="B860" s="23" t="n">
        <v>46119</v>
      </c>
      <c r="C860" s="22" t="s">
        <v>1002</v>
      </c>
      <c r="D860" s="22" t="s">
        <v>1637</v>
      </c>
      <c r="E860" s="21" t="n">
        <v>1025</v>
      </c>
      <c r="F860" s="22" t="s">
        <v>1638</v>
      </c>
      <c r="G860" s="27" t="n">
        <v>14</v>
      </c>
      <c r="H860" s="17" t="n">
        <v>213.78</v>
      </c>
      <c r="I860" s="17" t="n">
        <f aca="false">ROUND(G860*H860,2)</f>
        <v>2992.92</v>
      </c>
      <c r="J860" s="22" t="s">
        <v>725</v>
      </c>
    </row>
    <row r="861" customFormat="false" ht="15" hidden="false" customHeight="false" outlineLevel="0" collapsed="false">
      <c r="A861" s="22" t="s">
        <v>1285</v>
      </c>
      <c r="B861" s="23" t="n">
        <v>46132</v>
      </c>
      <c r="C861" s="22" t="s">
        <v>986</v>
      </c>
      <c r="D861" s="22" t="s">
        <v>1640</v>
      </c>
      <c r="E861" s="21" t="n">
        <v>1025</v>
      </c>
      <c r="F861" s="22" t="s">
        <v>1643</v>
      </c>
      <c r="G861" s="27" t="n">
        <v>1</v>
      </c>
      <c r="H861" s="17" t="n">
        <v>7156.43</v>
      </c>
      <c r="I861" s="17" t="n">
        <f aca="false">ROUND(G861*H861,2)</f>
        <v>7156.43</v>
      </c>
      <c r="J861" s="22" t="s">
        <v>725</v>
      </c>
    </row>
    <row r="862" customFormat="false" ht="15" hidden="false" customHeight="false" outlineLevel="0" collapsed="false">
      <c r="A862" s="22" t="s">
        <v>1285</v>
      </c>
      <c r="B862" s="23" t="n">
        <v>46132</v>
      </c>
      <c r="C862" s="22" t="s">
        <v>986</v>
      </c>
      <c r="D862" s="22" t="s">
        <v>1640</v>
      </c>
      <c r="E862" s="21" t="n">
        <v>1025</v>
      </c>
      <c r="F862" s="22" t="s">
        <v>1641</v>
      </c>
      <c r="G862" s="27" t="n">
        <v>1</v>
      </c>
      <c r="H862" s="17" t="n">
        <v>10267.08</v>
      </c>
      <c r="I862" s="17" t="n">
        <f aca="false">ROUND(G862*H862,2)</f>
        <v>10267.08</v>
      </c>
      <c r="J862" s="22" t="s">
        <v>725</v>
      </c>
    </row>
    <row r="863" customFormat="false" ht="15" hidden="false" customHeight="false" outlineLevel="0" collapsed="false">
      <c r="A863" s="22" t="s">
        <v>1128</v>
      </c>
      <c r="B863" s="23" t="n">
        <v>46078</v>
      </c>
      <c r="C863" s="22" t="s">
        <v>944</v>
      </c>
      <c r="D863" s="22" t="s">
        <v>1654</v>
      </c>
      <c r="E863" s="21" t="n">
        <v>1025</v>
      </c>
      <c r="F863" s="22" t="s">
        <v>1655</v>
      </c>
      <c r="G863" s="27" t="n">
        <v>3</v>
      </c>
      <c r="H863" s="17" t="n">
        <v>920.62</v>
      </c>
      <c r="I863" s="17" t="n">
        <f aca="false">ROUND(G863*H863,2)</f>
        <v>2761.86</v>
      </c>
      <c r="J863" s="22" t="s">
        <v>728</v>
      </c>
    </row>
    <row r="864" customFormat="false" ht="15" hidden="false" customHeight="false" outlineLevel="0" collapsed="false">
      <c r="A864" s="22" t="s">
        <v>1128</v>
      </c>
      <c r="B864" s="23" t="n">
        <v>46078</v>
      </c>
      <c r="C864" s="22" t="s">
        <v>944</v>
      </c>
      <c r="D864" s="22" t="s">
        <v>1654</v>
      </c>
      <c r="E864" s="21" t="n">
        <v>1025</v>
      </c>
      <c r="F864" s="22" t="s">
        <v>1655</v>
      </c>
      <c r="G864" s="27" t="n">
        <v>1</v>
      </c>
      <c r="H864" s="17" t="n">
        <v>942.22</v>
      </c>
      <c r="I864" s="17" t="n">
        <f aca="false">ROUND(G864*H864,2)</f>
        <v>942.22</v>
      </c>
      <c r="J864" s="22" t="s">
        <v>728</v>
      </c>
    </row>
    <row r="865" customFormat="false" ht="15" hidden="false" customHeight="false" outlineLevel="0" collapsed="false">
      <c r="A865" s="22" t="s">
        <v>1078</v>
      </c>
      <c r="B865" s="23" t="n">
        <v>46059</v>
      </c>
      <c r="C865" s="22" t="s">
        <v>944</v>
      </c>
      <c r="D865" s="22" t="s">
        <v>1654</v>
      </c>
      <c r="E865" s="21" t="n">
        <v>1025</v>
      </c>
      <c r="F865" s="22" t="s">
        <v>1655</v>
      </c>
      <c r="G865" s="27" t="n">
        <v>1</v>
      </c>
      <c r="H865" s="17" t="n">
        <v>931.47</v>
      </c>
      <c r="I865" s="17" t="n">
        <f aca="false">ROUND(G865*H865,2)</f>
        <v>931.47</v>
      </c>
      <c r="J865" s="22" t="s">
        <v>725</v>
      </c>
    </row>
    <row r="866" customFormat="false" ht="15" hidden="false" customHeight="false" outlineLevel="0" collapsed="false">
      <c r="A866" s="22" t="s">
        <v>1078</v>
      </c>
      <c r="B866" s="23" t="n">
        <v>46059</v>
      </c>
      <c r="C866" s="22" t="s">
        <v>944</v>
      </c>
      <c r="D866" s="22" t="s">
        <v>1654</v>
      </c>
      <c r="E866" s="21" t="n">
        <v>1025</v>
      </c>
      <c r="F866" s="22" t="s">
        <v>1655</v>
      </c>
      <c r="G866" s="27" t="n">
        <v>1</v>
      </c>
      <c r="H866" s="17" t="n">
        <v>932.44</v>
      </c>
      <c r="I866" s="17" t="n">
        <f aca="false">ROUND(G866*H866,2)</f>
        <v>932.44</v>
      </c>
      <c r="J866" s="22" t="s">
        <v>725</v>
      </c>
    </row>
    <row r="867" customFormat="false" ht="15" hidden="false" customHeight="false" outlineLevel="0" collapsed="false">
      <c r="A867" s="22" t="s">
        <v>1078</v>
      </c>
      <c r="B867" s="23" t="n">
        <v>46059</v>
      </c>
      <c r="C867" s="22" t="s">
        <v>944</v>
      </c>
      <c r="D867" s="22" t="s">
        <v>1654</v>
      </c>
      <c r="E867" s="21" t="n">
        <v>1025</v>
      </c>
      <c r="F867" s="22" t="s">
        <v>1657</v>
      </c>
      <c r="G867" s="27" t="n">
        <v>2</v>
      </c>
      <c r="H867" s="17" t="n">
        <v>697.81</v>
      </c>
      <c r="I867" s="17" t="n">
        <f aca="false">ROUND(G867*H867,2)</f>
        <v>1395.62</v>
      </c>
      <c r="J867" s="22" t="s">
        <v>725</v>
      </c>
    </row>
    <row r="868" customFormat="false" ht="15" hidden="false" customHeight="false" outlineLevel="0" collapsed="false">
      <c r="A868" s="22" t="s">
        <v>1078</v>
      </c>
      <c r="B868" s="23" t="n">
        <v>46059</v>
      </c>
      <c r="C868" s="22" t="s">
        <v>944</v>
      </c>
      <c r="D868" s="22" t="s">
        <v>1654</v>
      </c>
      <c r="E868" s="21" t="n">
        <v>1025</v>
      </c>
      <c r="F868" s="22" t="s">
        <v>1656</v>
      </c>
      <c r="G868" s="27" t="n">
        <v>2</v>
      </c>
      <c r="H868" s="17" t="n">
        <v>1478.13</v>
      </c>
      <c r="I868" s="17" t="n">
        <f aca="false">ROUND(G868*H868,2)</f>
        <v>2956.26</v>
      </c>
      <c r="J868" s="22" t="s">
        <v>725</v>
      </c>
    </row>
    <row r="869" customFormat="false" ht="15" hidden="false" customHeight="false" outlineLevel="0" collapsed="false">
      <c r="A869" s="22" t="s">
        <v>1283</v>
      </c>
      <c r="B869" s="23" t="n">
        <v>46131</v>
      </c>
      <c r="C869" s="22" t="s">
        <v>929</v>
      </c>
      <c r="D869" s="22" t="s">
        <v>1637</v>
      </c>
      <c r="E869" s="21" t="n">
        <v>1025</v>
      </c>
      <c r="F869" s="22" t="s">
        <v>1638</v>
      </c>
      <c r="G869" s="27" t="n">
        <v>7</v>
      </c>
      <c r="H869" s="17" t="n">
        <v>221.31</v>
      </c>
      <c r="I869" s="17" t="n">
        <f aca="false">ROUND(G869*H869,2)</f>
        <v>1549.17</v>
      </c>
      <c r="J869" s="22" t="s">
        <v>725</v>
      </c>
    </row>
    <row r="870" customFormat="false" ht="15" hidden="false" customHeight="false" outlineLevel="0" collapsed="false">
      <c r="A870" s="22" t="s">
        <v>1283</v>
      </c>
      <c r="B870" s="23" t="n">
        <v>46131</v>
      </c>
      <c r="C870" s="22" t="s">
        <v>929</v>
      </c>
      <c r="D870" s="22" t="s">
        <v>1637</v>
      </c>
      <c r="E870" s="21" t="n">
        <v>1025</v>
      </c>
      <c r="F870" s="22" t="s">
        <v>1647</v>
      </c>
      <c r="G870" s="27" t="n">
        <v>53</v>
      </c>
      <c r="H870" s="17" t="n">
        <v>40.94</v>
      </c>
      <c r="I870" s="17" t="n">
        <f aca="false">ROUND(G870*H870,2)</f>
        <v>2169.82</v>
      </c>
      <c r="J870" s="22" t="s">
        <v>725</v>
      </c>
    </row>
    <row r="871" customFormat="false" ht="15" hidden="false" customHeight="false" outlineLevel="0" collapsed="false">
      <c r="A871" s="22" t="s">
        <v>1283</v>
      </c>
      <c r="B871" s="23" t="n">
        <v>46131</v>
      </c>
      <c r="C871" s="22" t="s">
        <v>929</v>
      </c>
      <c r="D871" s="22" t="s">
        <v>1637</v>
      </c>
      <c r="E871" s="21" t="n">
        <v>1025</v>
      </c>
      <c r="F871" s="22" t="s">
        <v>1639</v>
      </c>
      <c r="G871" s="27" t="n">
        <v>1</v>
      </c>
      <c r="H871" s="17" t="n">
        <v>2171.06</v>
      </c>
      <c r="I871" s="17" t="n">
        <f aca="false">ROUND(G871*H871,2)</f>
        <v>2171.06</v>
      </c>
      <c r="J871" s="22" t="s">
        <v>725</v>
      </c>
    </row>
    <row r="872" customFormat="false" ht="15" hidden="false" customHeight="false" outlineLevel="0" collapsed="false">
      <c r="A872" s="22" t="s">
        <v>1215</v>
      </c>
      <c r="B872" s="23" t="n">
        <v>46106</v>
      </c>
      <c r="C872" s="22" t="s">
        <v>1021</v>
      </c>
      <c r="D872" s="22" t="s">
        <v>1630</v>
      </c>
      <c r="E872" s="21" t="n">
        <v>1025</v>
      </c>
      <c r="F872" s="22" t="s">
        <v>1632</v>
      </c>
      <c r="G872" s="27" t="n">
        <v>7</v>
      </c>
      <c r="H872" s="17" t="n">
        <v>120.83</v>
      </c>
      <c r="I872" s="17" t="n">
        <f aca="false">ROUND(G872*H872,2)</f>
        <v>845.81</v>
      </c>
      <c r="J872" s="22" t="s">
        <v>725</v>
      </c>
    </row>
    <row r="873" customFormat="false" ht="15" hidden="false" customHeight="false" outlineLevel="0" collapsed="false">
      <c r="A873" s="22" t="s">
        <v>1215</v>
      </c>
      <c r="B873" s="23" t="n">
        <v>46106</v>
      </c>
      <c r="C873" s="22" t="s">
        <v>1021</v>
      </c>
      <c r="D873" s="22" t="s">
        <v>1630</v>
      </c>
      <c r="E873" s="21" t="n">
        <v>1025</v>
      </c>
      <c r="F873" s="22" t="s">
        <v>1652</v>
      </c>
      <c r="G873" s="27" t="n">
        <v>10</v>
      </c>
      <c r="H873" s="17" t="n">
        <v>76.15</v>
      </c>
      <c r="I873" s="17" t="n">
        <f aca="false">ROUND(G873*H873,2)</f>
        <v>761.5</v>
      </c>
      <c r="J873" s="22" t="s">
        <v>725</v>
      </c>
    </row>
    <row r="874" customFormat="false" ht="15" hidden="false" customHeight="false" outlineLevel="0" collapsed="false">
      <c r="A874" s="22" t="s">
        <v>1169</v>
      </c>
      <c r="B874" s="23" t="n">
        <v>46090</v>
      </c>
      <c r="C874" s="22" t="s">
        <v>944</v>
      </c>
      <c r="D874" s="22" t="s">
        <v>1654</v>
      </c>
      <c r="E874" s="21" t="n">
        <v>1025</v>
      </c>
      <c r="F874" s="22" t="s">
        <v>1656</v>
      </c>
      <c r="G874" s="27" t="n">
        <v>1</v>
      </c>
      <c r="H874" s="17" t="n">
        <v>1507.79</v>
      </c>
      <c r="I874" s="17" t="n">
        <f aca="false">ROUND(G874*H874,2)</f>
        <v>1507.79</v>
      </c>
      <c r="J874" s="22" t="s">
        <v>728</v>
      </c>
    </row>
    <row r="875" customFormat="false" ht="15" hidden="false" customHeight="false" outlineLevel="0" collapsed="false">
      <c r="A875" s="22" t="s">
        <v>1169</v>
      </c>
      <c r="B875" s="23" t="n">
        <v>46090</v>
      </c>
      <c r="C875" s="22" t="s">
        <v>944</v>
      </c>
      <c r="D875" s="22" t="s">
        <v>1654</v>
      </c>
      <c r="E875" s="21" t="n">
        <v>1025</v>
      </c>
      <c r="F875" s="22" t="s">
        <v>1657</v>
      </c>
      <c r="G875" s="27" t="n">
        <v>3</v>
      </c>
      <c r="H875" s="17" t="n">
        <v>700.8</v>
      </c>
      <c r="I875" s="17" t="n">
        <f aca="false">ROUND(G875*H875,2)</f>
        <v>2102.4</v>
      </c>
      <c r="J875" s="22" t="s">
        <v>728</v>
      </c>
    </row>
    <row r="876" customFormat="false" ht="15" hidden="false" customHeight="false" outlineLevel="0" collapsed="false">
      <c r="A876" s="22" t="s">
        <v>1169</v>
      </c>
      <c r="B876" s="23" t="n">
        <v>46090</v>
      </c>
      <c r="C876" s="22" t="s">
        <v>944</v>
      </c>
      <c r="D876" s="22" t="s">
        <v>1654</v>
      </c>
      <c r="E876" s="21" t="n">
        <v>1025</v>
      </c>
      <c r="F876" s="22" t="s">
        <v>1655</v>
      </c>
      <c r="G876" s="27" t="n">
        <v>3</v>
      </c>
      <c r="H876" s="17" t="n">
        <v>893.65</v>
      </c>
      <c r="I876" s="17" t="n">
        <f aca="false">ROUND(G876*H876,2)</f>
        <v>2680.95</v>
      </c>
      <c r="J876" s="22" t="s">
        <v>728</v>
      </c>
    </row>
    <row r="877" customFormat="false" ht="15" hidden="false" customHeight="false" outlineLevel="0" collapsed="false">
      <c r="A877" s="22" t="s">
        <v>1077</v>
      </c>
      <c r="B877" s="23" t="n">
        <v>46058</v>
      </c>
      <c r="C877" s="22" t="s">
        <v>939</v>
      </c>
      <c r="D877" s="22" t="s">
        <v>1621</v>
      </c>
      <c r="E877" s="21" t="n">
        <v>1026</v>
      </c>
      <c r="F877" s="22" t="s">
        <v>1622</v>
      </c>
      <c r="G877" s="27" t="n">
        <v>9</v>
      </c>
      <c r="H877" s="17" t="n">
        <v>99.85</v>
      </c>
      <c r="I877" s="17" t="n">
        <f aca="false">ROUND(G877*H877,2)</f>
        <v>898.65</v>
      </c>
      <c r="J877" s="22" t="s">
        <v>725</v>
      </c>
    </row>
    <row r="878" customFormat="false" ht="15" hidden="false" customHeight="false" outlineLevel="0" collapsed="false">
      <c r="A878" s="22" t="s">
        <v>1077</v>
      </c>
      <c r="B878" s="23" t="n">
        <v>46058</v>
      </c>
      <c r="C878" s="22" t="s">
        <v>939</v>
      </c>
      <c r="D878" s="22" t="s">
        <v>1621</v>
      </c>
      <c r="E878" s="21" t="n">
        <v>1026</v>
      </c>
      <c r="F878" s="22" t="s">
        <v>1623</v>
      </c>
      <c r="G878" s="27" t="n">
        <v>5</v>
      </c>
      <c r="H878" s="17" t="n">
        <v>138.54</v>
      </c>
      <c r="I878" s="17" t="n">
        <f aca="false">ROUND(G878*H878,2)</f>
        <v>692.7</v>
      </c>
      <c r="J878" s="22" t="s">
        <v>725</v>
      </c>
    </row>
    <row r="879" customFormat="false" ht="15" hidden="false" customHeight="false" outlineLevel="0" collapsed="false">
      <c r="A879" s="22" t="s">
        <v>1077</v>
      </c>
      <c r="B879" s="23" t="n">
        <v>46058</v>
      </c>
      <c r="C879" s="22" t="s">
        <v>939</v>
      </c>
      <c r="D879" s="22" t="s">
        <v>1621</v>
      </c>
      <c r="E879" s="21" t="n">
        <v>1026</v>
      </c>
      <c r="F879" s="22" t="s">
        <v>1623</v>
      </c>
      <c r="G879" s="27" t="n">
        <v>13</v>
      </c>
      <c r="H879" s="17" t="n">
        <v>146.43</v>
      </c>
      <c r="I879" s="17" t="n">
        <f aca="false">ROUND(G879*H879,2)</f>
        <v>1903.59</v>
      </c>
      <c r="J879" s="22" t="s">
        <v>725</v>
      </c>
    </row>
    <row r="880" customFormat="false" ht="15" hidden="false" customHeight="false" outlineLevel="0" collapsed="false">
      <c r="A880" s="22" t="s">
        <v>1077</v>
      </c>
      <c r="B880" s="23" t="n">
        <v>46058</v>
      </c>
      <c r="C880" s="22" t="s">
        <v>939</v>
      </c>
      <c r="D880" s="22" t="s">
        <v>1621</v>
      </c>
      <c r="E880" s="21" t="n">
        <v>1026</v>
      </c>
      <c r="F880" s="22" t="s">
        <v>1622</v>
      </c>
      <c r="G880" s="27" t="n">
        <v>12</v>
      </c>
      <c r="H880" s="17" t="n">
        <v>92.22</v>
      </c>
      <c r="I880" s="17" t="n">
        <f aca="false">ROUND(G880*H880,2)</f>
        <v>1106.64</v>
      </c>
      <c r="J880" s="22" t="s">
        <v>725</v>
      </c>
    </row>
    <row r="881" customFormat="false" ht="15" hidden="false" customHeight="false" outlineLevel="0" collapsed="false">
      <c r="A881" s="22" t="s">
        <v>1077</v>
      </c>
      <c r="B881" s="23" t="n">
        <v>46058</v>
      </c>
      <c r="C881" s="22" t="s">
        <v>939</v>
      </c>
      <c r="D881" s="22" t="s">
        <v>1621</v>
      </c>
      <c r="E881" s="21" t="n">
        <v>1026</v>
      </c>
      <c r="F881" s="22" t="s">
        <v>1622</v>
      </c>
      <c r="G881" s="27" t="n">
        <v>19</v>
      </c>
      <c r="H881" s="17" t="n">
        <v>98.75</v>
      </c>
      <c r="I881" s="17" t="n">
        <f aca="false">ROUND(G881*H881,2)</f>
        <v>1876.25</v>
      </c>
      <c r="J881" s="22" t="s">
        <v>725</v>
      </c>
    </row>
    <row r="882" customFormat="false" ht="15" hidden="false" customHeight="false" outlineLevel="0" collapsed="false">
      <c r="A882" s="22" t="s">
        <v>1049</v>
      </c>
      <c r="B882" s="23" t="n">
        <v>46043</v>
      </c>
      <c r="C882" s="22" t="s">
        <v>944</v>
      </c>
      <c r="D882" s="22" t="s">
        <v>1654</v>
      </c>
      <c r="E882" s="21" t="n">
        <v>1026</v>
      </c>
      <c r="F882" s="22" t="s">
        <v>1656</v>
      </c>
      <c r="G882" s="27" t="n">
        <v>1</v>
      </c>
      <c r="H882" s="17" t="n">
        <v>1522.71</v>
      </c>
      <c r="I882" s="17" t="n">
        <f aca="false">ROUND(G882*H882,2)</f>
        <v>1522.71</v>
      </c>
      <c r="J882" s="22" t="s">
        <v>728</v>
      </c>
    </row>
    <row r="883" customFormat="false" ht="15" hidden="false" customHeight="false" outlineLevel="0" collapsed="false">
      <c r="A883" s="22" t="s">
        <v>1049</v>
      </c>
      <c r="B883" s="23" t="n">
        <v>46043</v>
      </c>
      <c r="C883" s="22" t="s">
        <v>944</v>
      </c>
      <c r="D883" s="22" t="s">
        <v>1654</v>
      </c>
      <c r="E883" s="21" t="n">
        <v>1026</v>
      </c>
      <c r="F883" s="22" t="s">
        <v>1657</v>
      </c>
      <c r="G883" s="27" t="n">
        <v>1</v>
      </c>
      <c r="H883" s="17" t="n">
        <v>664.19</v>
      </c>
      <c r="I883" s="17" t="n">
        <f aca="false">ROUND(G883*H883,2)</f>
        <v>664.19</v>
      </c>
      <c r="J883" s="22" t="s">
        <v>728</v>
      </c>
    </row>
    <row r="884" customFormat="false" ht="15" hidden="false" customHeight="false" outlineLevel="0" collapsed="false">
      <c r="A884" s="22" t="s">
        <v>1049</v>
      </c>
      <c r="B884" s="23" t="n">
        <v>46043</v>
      </c>
      <c r="C884" s="22" t="s">
        <v>944</v>
      </c>
      <c r="D884" s="22" t="s">
        <v>1654</v>
      </c>
      <c r="E884" s="21" t="n">
        <v>1026</v>
      </c>
      <c r="F884" s="22" t="s">
        <v>1656</v>
      </c>
      <c r="G884" s="27" t="n">
        <v>1</v>
      </c>
      <c r="H884" s="17" t="n">
        <v>1537.16</v>
      </c>
      <c r="I884" s="17" t="n">
        <f aca="false">ROUND(G884*H884,2)</f>
        <v>1537.16</v>
      </c>
      <c r="J884" s="22" t="s">
        <v>728</v>
      </c>
    </row>
    <row r="885" customFormat="false" ht="15" hidden="false" customHeight="false" outlineLevel="0" collapsed="false">
      <c r="A885" s="22" t="s">
        <v>1170</v>
      </c>
      <c r="B885" s="23" t="n">
        <v>46090</v>
      </c>
      <c r="C885" s="22" t="s">
        <v>1021</v>
      </c>
      <c r="D885" s="22" t="s">
        <v>1630</v>
      </c>
      <c r="E885" s="21" t="n">
        <v>1027</v>
      </c>
      <c r="F885" s="22" t="s">
        <v>1631</v>
      </c>
      <c r="G885" s="27" t="n">
        <v>10</v>
      </c>
      <c r="H885" s="17" t="n">
        <v>228.14</v>
      </c>
      <c r="I885" s="17" t="n">
        <f aca="false">ROUND(G885*H885,2)</f>
        <v>2281.4</v>
      </c>
      <c r="J885" s="22" t="s">
        <v>725</v>
      </c>
    </row>
    <row r="886" customFormat="false" ht="15" hidden="false" customHeight="false" outlineLevel="0" collapsed="false">
      <c r="A886" s="22" t="s">
        <v>1170</v>
      </c>
      <c r="B886" s="23" t="n">
        <v>46090</v>
      </c>
      <c r="C886" s="22" t="s">
        <v>1021</v>
      </c>
      <c r="D886" s="22" t="s">
        <v>1630</v>
      </c>
      <c r="E886" s="21" t="n">
        <v>1027</v>
      </c>
      <c r="F886" s="22" t="s">
        <v>1652</v>
      </c>
      <c r="G886" s="27" t="n">
        <v>34</v>
      </c>
      <c r="H886" s="17" t="n">
        <v>77.56</v>
      </c>
      <c r="I886" s="17" t="n">
        <f aca="false">ROUND(G886*H886,2)</f>
        <v>2637.04</v>
      </c>
      <c r="J886" s="22" t="s">
        <v>725</v>
      </c>
    </row>
    <row r="887" customFormat="false" ht="15" hidden="false" customHeight="false" outlineLevel="0" collapsed="false">
      <c r="A887" s="22" t="s">
        <v>1170</v>
      </c>
      <c r="B887" s="23" t="n">
        <v>46090</v>
      </c>
      <c r="C887" s="22" t="s">
        <v>1021</v>
      </c>
      <c r="D887" s="22" t="s">
        <v>1630</v>
      </c>
      <c r="E887" s="21" t="n">
        <v>1027</v>
      </c>
      <c r="F887" s="22" t="s">
        <v>1652</v>
      </c>
      <c r="G887" s="27" t="n">
        <v>26</v>
      </c>
      <c r="H887" s="17" t="n">
        <v>71.07</v>
      </c>
      <c r="I887" s="17" t="n">
        <f aca="false">ROUND(G887*H887,2)</f>
        <v>1847.82</v>
      </c>
      <c r="J887" s="22" t="s">
        <v>725</v>
      </c>
    </row>
    <row r="888" customFormat="false" ht="15" hidden="false" customHeight="false" outlineLevel="0" collapsed="false">
      <c r="A888" s="22" t="s">
        <v>1170</v>
      </c>
      <c r="B888" s="23" t="n">
        <v>46090</v>
      </c>
      <c r="C888" s="22" t="s">
        <v>1021</v>
      </c>
      <c r="D888" s="22" t="s">
        <v>1630</v>
      </c>
      <c r="E888" s="21" t="n">
        <v>1027</v>
      </c>
      <c r="F888" s="22" t="s">
        <v>1631</v>
      </c>
      <c r="G888" s="27" t="n">
        <v>3</v>
      </c>
      <c r="H888" s="17" t="n">
        <v>234.61</v>
      </c>
      <c r="I888" s="17" t="n">
        <f aca="false">ROUND(G888*H888,2)</f>
        <v>703.83</v>
      </c>
      <c r="J888" s="22" t="s">
        <v>725</v>
      </c>
    </row>
    <row r="889" customFormat="false" ht="15" hidden="false" customHeight="false" outlineLevel="0" collapsed="false">
      <c r="A889" s="22" t="s">
        <v>1086</v>
      </c>
      <c r="B889" s="23" t="n">
        <v>46061</v>
      </c>
      <c r="C889" s="22" t="s">
        <v>999</v>
      </c>
      <c r="D889" s="22" t="s">
        <v>1644</v>
      </c>
      <c r="E889" s="21" t="n">
        <v>1027</v>
      </c>
      <c r="F889" s="22" t="s">
        <v>1646</v>
      </c>
      <c r="G889" s="27" t="n">
        <v>1</v>
      </c>
      <c r="H889" s="17" t="n">
        <v>778.68</v>
      </c>
      <c r="I889" s="17" t="n">
        <f aca="false">ROUND(G889*H889,2)</f>
        <v>778.68</v>
      </c>
      <c r="J889" s="22" t="s">
        <v>725</v>
      </c>
    </row>
    <row r="890" customFormat="false" ht="15" hidden="false" customHeight="false" outlineLevel="0" collapsed="false">
      <c r="A890" s="22" t="s">
        <v>1086</v>
      </c>
      <c r="B890" s="23" t="n">
        <v>46061</v>
      </c>
      <c r="C890" s="22" t="s">
        <v>999</v>
      </c>
      <c r="D890" s="22" t="s">
        <v>1644</v>
      </c>
      <c r="E890" s="21" t="n">
        <v>1027</v>
      </c>
      <c r="F890" s="22" t="s">
        <v>1645</v>
      </c>
      <c r="G890" s="27" t="n">
        <v>3</v>
      </c>
      <c r="H890" s="17" t="n">
        <v>621.4</v>
      </c>
      <c r="I890" s="17" t="n">
        <f aca="false">ROUND(G890*H890,2)</f>
        <v>1864.2</v>
      </c>
      <c r="J890" s="22" t="s">
        <v>725</v>
      </c>
    </row>
    <row r="891" customFormat="false" ht="15" hidden="false" customHeight="false" outlineLevel="0" collapsed="false">
      <c r="A891" s="22" t="s">
        <v>1086</v>
      </c>
      <c r="B891" s="23" t="n">
        <v>46061</v>
      </c>
      <c r="C891" s="22" t="s">
        <v>999</v>
      </c>
      <c r="D891" s="22" t="s">
        <v>1644</v>
      </c>
      <c r="E891" s="21" t="n">
        <v>1027</v>
      </c>
      <c r="F891" s="22" t="s">
        <v>1645</v>
      </c>
      <c r="G891" s="27" t="n">
        <v>3</v>
      </c>
      <c r="H891" s="17" t="n">
        <v>616.34</v>
      </c>
      <c r="I891" s="17" t="n">
        <f aca="false">ROUND(G891*H891,2)</f>
        <v>1849.02</v>
      </c>
      <c r="J891" s="22" t="s">
        <v>725</v>
      </c>
    </row>
    <row r="892" customFormat="false" ht="15" hidden="false" customHeight="false" outlineLevel="0" collapsed="false">
      <c r="A892" s="22" t="s">
        <v>1129</v>
      </c>
      <c r="B892" s="23" t="n">
        <v>46078</v>
      </c>
      <c r="C892" s="22" t="s">
        <v>1021</v>
      </c>
      <c r="D892" s="22" t="s">
        <v>1630</v>
      </c>
      <c r="E892" s="21" t="n">
        <v>1027</v>
      </c>
      <c r="F892" s="22" t="s">
        <v>1652</v>
      </c>
      <c r="G892" s="27" t="n">
        <v>13</v>
      </c>
      <c r="H892" s="17" t="n">
        <v>77.44</v>
      </c>
      <c r="I892" s="17" t="n">
        <f aca="false">ROUND(G892*H892,2)</f>
        <v>1006.72</v>
      </c>
      <c r="J892" s="22" t="s">
        <v>725</v>
      </c>
    </row>
    <row r="893" customFormat="false" ht="15" hidden="false" customHeight="false" outlineLevel="0" collapsed="false">
      <c r="A893" s="22" t="s">
        <v>1129</v>
      </c>
      <c r="B893" s="23" t="n">
        <v>46078</v>
      </c>
      <c r="C893" s="22" t="s">
        <v>1021</v>
      </c>
      <c r="D893" s="22" t="s">
        <v>1630</v>
      </c>
      <c r="E893" s="21" t="n">
        <v>1027</v>
      </c>
      <c r="F893" s="22" t="s">
        <v>1652</v>
      </c>
      <c r="G893" s="27" t="n">
        <v>24</v>
      </c>
      <c r="H893" s="17" t="n">
        <v>74.91</v>
      </c>
      <c r="I893" s="17" t="n">
        <f aca="false">ROUND(G893*H893,2)</f>
        <v>1797.84</v>
      </c>
      <c r="J893" s="22" t="s">
        <v>725</v>
      </c>
    </row>
    <row r="894" customFormat="false" ht="15" hidden="false" customHeight="false" outlineLevel="0" collapsed="false">
      <c r="A894" s="22" t="s">
        <v>1129</v>
      </c>
      <c r="B894" s="23" t="n">
        <v>46078</v>
      </c>
      <c r="C894" s="22" t="s">
        <v>1021</v>
      </c>
      <c r="D894" s="22" t="s">
        <v>1630</v>
      </c>
      <c r="E894" s="21" t="n">
        <v>1027</v>
      </c>
      <c r="F894" s="22" t="s">
        <v>1631</v>
      </c>
      <c r="G894" s="27" t="n">
        <v>8</v>
      </c>
      <c r="H894" s="17" t="n">
        <v>226.79</v>
      </c>
      <c r="I894" s="17" t="n">
        <f aca="false">ROUND(G894*H894,2)</f>
        <v>1814.32</v>
      </c>
      <c r="J894" s="22" t="s">
        <v>725</v>
      </c>
    </row>
    <row r="895" customFormat="false" ht="15" hidden="false" customHeight="false" outlineLevel="0" collapsed="false">
      <c r="A895" s="22" t="s">
        <v>1129</v>
      </c>
      <c r="B895" s="23" t="n">
        <v>46078</v>
      </c>
      <c r="C895" s="22" t="s">
        <v>1021</v>
      </c>
      <c r="D895" s="22" t="s">
        <v>1630</v>
      </c>
      <c r="E895" s="21" t="n">
        <v>1027</v>
      </c>
      <c r="F895" s="22" t="s">
        <v>1632</v>
      </c>
      <c r="G895" s="27" t="n">
        <v>22</v>
      </c>
      <c r="H895" s="17" t="n">
        <v>118.44</v>
      </c>
      <c r="I895" s="17" t="n">
        <f aca="false">ROUND(G895*H895,2)</f>
        <v>2605.68</v>
      </c>
      <c r="J895" s="22" t="s">
        <v>725</v>
      </c>
    </row>
    <row r="896" customFormat="false" ht="15" hidden="false" customHeight="false" outlineLevel="0" collapsed="false">
      <c r="A896" s="22" t="s">
        <v>1129</v>
      </c>
      <c r="B896" s="23" t="n">
        <v>46078</v>
      </c>
      <c r="C896" s="22" t="s">
        <v>1021</v>
      </c>
      <c r="D896" s="22" t="s">
        <v>1630</v>
      </c>
      <c r="E896" s="21" t="n">
        <v>1027</v>
      </c>
      <c r="F896" s="22" t="s">
        <v>1631</v>
      </c>
      <c r="G896" s="27" t="n">
        <v>7</v>
      </c>
      <c r="H896" s="17" t="n">
        <v>238.47</v>
      </c>
      <c r="I896" s="17" t="n">
        <f aca="false">ROUND(G896*H896,2)</f>
        <v>1669.29</v>
      </c>
      <c r="J896" s="22" t="s">
        <v>725</v>
      </c>
    </row>
    <row r="897" customFormat="false" ht="15" hidden="false" customHeight="false" outlineLevel="0" collapsed="false">
      <c r="A897" s="22" t="s">
        <v>1079</v>
      </c>
      <c r="B897" s="23" t="n">
        <v>46059</v>
      </c>
      <c r="C897" s="22" t="s">
        <v>935</v>
      </c>
      <c r="D897" s="22" t="s">
        <v>1648</v>
      </c>
      <c r="E897" s="21" t="n">
        <v>1027</v>
      </c>
      <c r="F897" s="22" t="s">
        <v>1651</v>
      </c>
      <c r="G897" s="27" t="n">
        <v>18</v>
      </c>
      <c r="H897" s="17" t="n">
        <v>37.29</v>
      </c>
      <c r="I897" s="17" t="n">
        <f aca="false">ROUND(G897*H897,2)</f>
        <v>671.22</v>
      </c>
      <c r="J897" s="22" t="s">
        <v>725</v>
      </c>
    </row>
    <row r="898" customFormat="false" ht="15" hidden="false" customHeight="false" outlineLevel="0" collapsed="false">
      <c r="A898" s="22" t="s">
        <v>1230</v>
      </c>
      <c r="B898" s="23" t="n">
        <v>46111</v>
      </c>
      <c r="C898" s="22" t="s">
        <v>946</v>
      </c>
      <c r="D898" s="22" t="s">
        <v>1640</v>
      </c>
      <c r="E898" s="21" t="n">
        <v>1028</v>
      </c>
      <c r="F898" s="22" t="s">
        <v>1658</v>
      </c>
      <c r="G898" s="27" t="n">
        <v>1</v>
      </c>
      <c r="H898" s="17" t="n">
        <v>6356.87</v>
      </c>
      <c r="I898" s="17" t="n">
        <f aca="false">ROUND(G898*H898,2)</f>
        <v>6356.87</v>
      </c>
      <c r="J898" s="22" t="s">
        <v>728</v>
      </c>
    </row>
    <row r="899" customFormat="false" ht="15" hidden="false" customHeight="false" outlineLevel="0" collapsed="false">
      <c r="A899" s="22" t="s">
        <v>1230</v>
      </c>
      <c r="B899" s="23" t="n">
        <v>46111</v>
      </c>
      <c r="C899" s="22" t="s">
        <v>946</v>
      </c>
      <c r="D899" s="22" t="s">
        <v>1640</v>
      </c>
      <c r="E899" s="21" t="n">
        <v>1028</v>
      </c>
      <c r="F899" s="22" t="s">
        <v>1642</v>
      </c>
      <c r="G899" s="27" t="n">
        <v>1</v>
      </c>
      <c r="H899" s="17" t="n">
        <v>3820.18</v>
      </c>
      <c r="I899" s="17" t="n">
        <f aca="false">ROUND(G899*H899,2)</f>
        <v>3820.18</v>
      </c>
      <c r="J899" s="22" t="s">
        <v>728</v>
      </c>
    </row>
    <row r="900" customFormat="false" ht="15" hidden="false" customHeight="false" outlineLevel="0" collapsed="false">
      <c r="A900" s="22" t="s">
        <v>1230</v>
      </c>
      <c r="B900" s="23" t="n">
        <v>46111</v>
      </c>
      <c r="C900" s="22" t="s">
        <v>946</v>
      </c>
      <c r="D900" s="22" t="s">
        <v>1640</v>
      </c>
      <c r="E900" s="21" t="n">
        <v>1028</v>
      </c>
      <c r="F900" s="22" t="s">
        <v>1643</v>
      </c>
      <c r="G900" s="27" t="n">
        <v>1</v>
      </c>
      <c r="H900" s="17" t="n">
        <v>7736.49</v>
      </c>
      <c r="I900" s="17" t="n">
        <f aca="false">ROUND(G900*H900,2)</f>
        <v>7736.49</v>
      </c>
      <c r="J900" s="22" t="s">
        <v>728</v>
      </c>
    </row>
    <row r="901" customFormat="false" ht="15" hidden="false" customHeight="false" outlineLevel="0" collapsed="false">
      <c r="A901" s="22" t="s">
        <v>1230</v>
      </c>
      <c r="B901" s="23" t="n">
        <v>46111</v>
      </c>
      <c r="C901" s="22" t="s">
        <v>946</v>
      </c>
      <c r="D901" s="22" t="s">
        <v>1640</v>
      </c>
      <c r="E901" s="21" t="n">
        <v>1028</v>
      </c>
      <c r="F901" s="22" t="s">
        <v>1643</v>
      </c>
      <c r="G901" s="27" t="n">
        <v>1</v>
      </c>
      <c r="H901" s="17" t="n">
        <v>7512.83</v>
      </c>
      <c r="I901" s="17" t="n">
        <f aca="false">ROUND(G901*H901,2)</f>
        <v>7512.83</v>
      </c>
      <c r="J901" s="22" t="s">
        <v>728</v>
      </c>
    </row>
    <row r="902" customFormat="false" ht="15" hidden="false" customHeight="false" outlineLevel="0" collapsed="false">
      <c r="A902" s="22" t="s">
        <v>1230</v>
      </c>
      <c r="B902" s="23" t="n">
        <v>46111</v>
      </c>
      <c r="C902" s="22" t="s">
        <v>946</v>
      </c>
      <c r="D902" s="22" t="s">
        <v>1640</v>
      </c>
      <c r="E902" s="21" t="n">
        <v>1028</v>
      </c>
      <c r="F902" s="22" t="s">
        <v>1641</v>
      </c>
      <c r="G902" s="27" t="n">
        <v>1</v>
      </c>
      <c r="H902" s="17" t="n">
        <v>9596.92</v>
      </c>
      <c r="I902" s="17" t="n">
        <f aca="false">ROUND(G902*H902,2)</f>
        <v>9596.92</v>
      </c>
      <c r="J902" s="22" t="s">
        <v>728</v>
      </c>
    </row>
    <row r="903" customFormat="false" ht="15" hidden="false" customHeight="false" outlineLevel="0" collapsed="false">
      <c r="A903" s="22" t="s">
        <v>1194</v>
      </c>
      <c r="B903" s="23" t="n">
        <v>46098</v>
      </c>
      <c r="C903" s="22" t="s">
        <v>939</v>
      </c>
      <c r="D903" s="22" t="s">
        <v>1621</v>
      </c>
      <c r="E903" s="21" t="n">
        <v>1028</v>
      </c>
      <c r="F903" s="22" t="s">
        <v>1623</v>
      </c>
      <c r="G903" s="27" t="n">
        <v>14</v>
      </c>
      <c r="H903" s="17" t="n">
        <v>141.62</v>
      </c>
      <c r="I903" s="17" t="n">
        <f aca="false">ROUND(G903*H903,2)</f>
        <v>1982.68</v>
      </c>
      <c r="J903" s="22" t="s">
        <v>728</v>
      </c>
    </row>
    <row r="904" customFormat="false" ht="15" hidden="false" customHeight="false" outlineLevel="0" collapsed="false">
      <c r="A904" s="22" t="s">
        <v>1194</v>
      </c>
      <c r="B904" s="23" t="n">
        <v>46098</v>
      </c>
      <c r="C904" s="22" t="s">
        <v>939</v>
      </c>
      <c r="D904" s="22" t="s">
        <v>1621</v>
      </c>
      <c r="E904" s="21" t="n">
        <v>1028</v>
      </c>
      <c r="F904" s="22" t="s">
        <v>1622</v>
      </c>
      <c r="G904" s="27" t="n">
        <v>11</v>
      </c>
      <c r="H904" s="17" t="n">
        <v>96.6</v>
      </c>
      <c r="I904" s="17" t="n">
        <f aca="false">ROUND(G904*H904,2)</f>
        <v>1062.6</v>
      </c>
      <c r="J904" s="22" t="s">
        <v>728</v>
      </c>
    </row>
    <row r="905" customFormat="false" ht="15" hidden="false" customHeight="false" outlineLevel="0" collapsed="false">
      <c r="A905" s="22" t="s">
        <v>1194</v>
      </c>
      <c r="B905" s="23" t="n">
        <v>46098</v>
      </c>
      <c r="C905" s="22" t="s">
        <v>939</v>
      </c>
      <c r="D905" s="22" t="s">
        <v>1621</v>
      </c>
      <c r="E905" s="21" t="n">
        <v>1028</v>
      </c>
      <c r="F905" s="22" t="s">
        <v>1624</v>
      </c>
      <c r="G905" s="27" t="n">
        <v>119</v>
      </c>
      <c r="H905" s="17" t="n">
        <v>19.65</v>
      </c>
      <c r="I905" s="17" t="n">
        <f aca="false">ROUND(G905*H905,2)</f>
        <v>2338.35</v>
      </c>
      <c r="J905" s="22" t="s">
        <v>728</v>
      </c>
    </row>
    <row r="906" customFormat="false" ht="15" hidden="false" customHeight="false" outlineLevel="0" collapsed="false">
      <c r="A906" s="22" t="s">
        <v>1194</v>
      </c>
      <c r="B906" s="23" t="n">
        <v>46098</v>
      </c>
      <c r="C906" s="22" t="s">
        <v>939</v>
      </c>
      <c r="D906" s="22" t="s">
        <v>1621</v>
      </c>
      <c r="E906" s="21" t="n">
        <v>1028</v>
      </c>
      <c r="F906" s="22" t="s">
        <v>1624</v>
      </c>
      <c r="G906" s="27" t="n">
        <v>70</v>
      </c>
      <c r="H906" s="17" t="n">
        <v>19.32</v>
      </c>
      <c r="I906" s="17" t="n">
        <f aca="false">ROUND(G906*H906,2)</f>
        <v>1352.4</v>
      </c>
      <c r="J906" s="22" t="s">
        <v>728</v>
      </c>
    </row>
    <row r="907" customFormat="false" ht="15" hidden="false" customHeight="false" outlineLevel="0" collapsed="false">
      <c r="A907" s="22" t="s">
        <v>1277</v>
      </c>
      <c r="B907" s="23" t="n">
        <v>46129</v>
      </c>
      <c r="C907" s="22" t="s">
        <v>957</v>
      </c>
      <c r="D907" s="22" t="s">
        <v>1625</v>
      </c>
      <c r="E907" s="21" t="n">
        <v>1028</v>
      </c>
      <c r="F907" s="22" t="s">
        <v>1628</v>
      </c>
      <c r="G907" s="27" t="n">
        <v>3</v>
      </c>
      <c r="H907" s="17" t="n">
        <v>430.31</v>
      </c>
      <c r="I907" s="17" t="n">
        <f aca="false">ROUND(G907*H907,2)</f>
        <v>1290.93</v>
      </c>
      <c r="J907" s="22" t="s">
        <v>725</v>
      </c>
    </row>
    <row r="908" customFormat="false" ht="15" hidden="false" customHeight="false" outlineLevel="0" collapsed="false">
      <c r="A908" s="22" t="s">
        <v>1277</v>
      </c>
      <c r="B908" s="23" t="n">
        <v>46129</v>
      </c>
      <c r="C908" s="22" t="s">
        <v>957</v>
      </c>
      <c r="D908" s="22" t="s">
        <v>1625</v>
      </c>
      <c r="E908" s="21" t="n">
        <v>1028</v>
      </c>
      <c r="F908" s="22" t="s">
        <v>1627</v>
      </c>
      <c r="G908" s="27" t="n">
        <v>36</v>
      </c>
      <c r="H908" s="17" t="n">
        <v>48.71</v>
      </c>
      <c r="I908" s="17" t="n">
        <f aca="false">ROUND(G908*H908,2)</f>
        <v>1753.56</v>
      </c>
      <c r="J908" s="22" t="s">
        <v>725</v>
      </c>
    </row>
    <row r="909" customFormat="false" ht="15" hidden="false" customHeight="false" outlineLevel="0" collapsed="false">
      <c r="A909" s="22" t="s">
        <v>1277</v>
      </c>
      <c r="B909" s="23" t="n">
        <v>46129</v>
      </c>
      <c r="C909" s="22" t="s">
        <v>957</v>
      </c>
      <c r="D909" s="22" t="s">
        <v>1625</v>
      </c>
      <c r="E909" s="21" t="n">
        <v>1028</v>
      </c>
      <c r="F909" s="22" t="s">
        <v>1627</v>
      </c>
      <c r="G909" s="27" t="n">
        <v>51</v>
      </c>
      <c r="H909" s="17" t="n">
        <v>50.16</v>
      </c>
      <c r="I909" s="17" t="n">
        <f aca="false">ROUND(G909*H909,2)</f>
        <v>2558.16</v>
      </c>
      <c r="J909" s="22" t="s">
        <v>725</v>
      </c>
    </row>
    <row r="910" customFormat="false" ht="15" hidden="false" customHeight="false" outlineLevel="0" collapsed="false">
      <c r="A910" s="22" t="s">
        <v>1231</v>
      </c>
      <c r="B910" s="23" t="n">
        <v>46111</v>
      </c>
      <c r="C910" s="22" t="s">
        <v>999</v>
      </c>
      <c r="D910" s="22" t="s">
        <v>1644</v>
      </c>
      <c r="E910" s="21" t="n">
        <v>1028</v>
      </c>
      <c r="F910" s="22" t="s">
        <v>1645</v>
      </c>
      <c r="G910" s="27" t="n">
        <v>3</v>
      </c>
      <c r="H910" s="17" t="n">
        <v>632.57</v>
      </c>
      <c r="I910" s="17" t="n">
        <f aca="false">ROUND(G910*H910,2)</f>
        <v>1897.71</v>
      </c>
      <c r="J910" s="22" t="s">
        <v>725</v>
      </c>
    </row>
    <row r="911" customFormat="false" ht="15" hidden="false" customHeight="false" outlineLevel="0" collapsed="false">
      <c r="A911" s="22" t="s">
        <v>1231</v>
      </c>
      <c r="B911" s="23" t="n">
        <v>46111</v>
      </c>
      <c r="C911" s="22" t="s">
        <v>999</v>
      </c>
      <c r="D911" s="22" t="s">
        <v>1644</v>
      </c>
      <c r="E911" s="21" t="n">
        <v>1028</v>
      </c>
      <c r="F911" s="22" t="s">
        <v>1646</v>
      </c>
      <c r="G911" s="27" t="n">
        <v>2</v>
      </c>
      <c r="H911" s="17" t="n">
        <v>805.09</v>
      </c>
      <c r="I911" s="17" t="n">
        <f aca="false">ROUND(G911*H911,2)</f>
        <v>1610.18</v>
      </c>
      <c r="J911" s="22" t="s">
        <v>725</v>
      </c>
    </row>
    <row r="912" customFormat="false" ht="15" hidden="false" customHeight="false" outlineLevel="0" collapsed="false">
      <c r="A912" s="22" t="s">
        <v>1231</v>
      </c>
      <c r="B912" s="23" t="n">
        <v>46111</v>
      </c>
      <c r="C912" s="22" t="s">
        <v>999</v>
      </c>
      <c r="D912" s="22" t="s">
        <v>1644</v>
      </c>
      <c r="E912" s="21" t="n">
        <v>1028</v>
      </c>
      <c r="F912" s="22" t="s">
        <v>1645</v>
      </c>
      <c r="G912" s="27" t="n">
        <v>3</v>
      </c>
      <c r="H912" s="17" t="n">
        <v>640.6</v>
      </c>
      <c r="I912" s="17" t="n">
        <f aca="false">ROUND(G912*H912,2)</f>
        <v>1921.8</v>
      </c>
      <c r="J912" s="22" t="s">
        <v>725</v>
      </c>
    </row>
    <row r="913" customFormat="false" ht="15" hidden="false" customHeight="false" outlineLevel="0" collapsed="false">
      <c r="A913" s="22" t="s">
        <v>1231</v>
      </c>
      <c r="B913" s="23" t="n">
        <v>46111</v>
      </c>
      <c r="C913" s="22" t="s">
        <v>999</v>
      </c>
      <c r="D913" s="22" t="s">
        <v>1644</v>
      </c>
      <c r="E913" s="21" t="n">
        <v>1028</v>
      </c>
      <c r="F913" s="22" t="s">
        <v>1646</v>
      </c>
      <c r="G913" s="27" t="n">
        <v>2</v>
      </c>
      <c r="H913" s="17" t="n">
        <v>808.71</v>
      </c>
      <c r="I913" s="17" t="n">
        <f aca="false">ROUND(G913*H913,2)</f>
        <v>1617.42</v>
      </c>
      <c r="J913" s="22" t="s">
        <v>725</v>
      </c>
    </row>
    <row r="914" customFormat="false" ht="15" hidden="false" customHeight="false" outlineLevel="0" collapsed="false">
      <c r="A914" s="22" t="s">
        <v>1229</v>
      </c>
      <c r="B914" s="23" t="n">
        <v>46110</v>
      </c>
      <c r="C914" s="22" t="s">
        <v>999</v>
      </c>
      <c r="D914" s="22" t="s">
        <v>1644</v>
      </c>
      <c r="E914" s="21" t="n">
        <v>1028</v>
      </c>
      <c r="F914" s="22" t="s">
        <v>1645</v>
      </c>
      <c r="G914" s="27" t="n">
        <v>1</v>
      </c>
      <c r="H914" s="17" t="n">
        <v>661.83</v>
      </c>
      <c r="I914" s="17" t="n">
        <f aca="false">ROUND(G914*H914,2)</f>
        <v>661.83</v>
      </c>
      <c r="J914" s="22" t="s">
        <v>725</v>
      </c>
    </row>
    <row r="915" customFormat="false" ht="15" hidden="false" customHeight="false" outlineLevel="0" collapsed="false">
      <c r="A915" s="22" t="s">
        <v>1229</v>
      </c>
      <c r="B915" s="23" t="n">
        <v>46110</v>
      </c>
      <c r="C915" s="22" t="s">
        <v>999</v>
      </c>
      <c r="D915" s="22" t="s">
        <v>1644</v>
      </c>
      <c r="E915" s="21" t="n">
        <v>1028</v>
      </c>
      <c r="F915" s="22" t="s">
        <v>1645</v>
      </c>
      <c r="G915" s="27" t="n">
        <v>2</v>
      </c>
      <c r="H915" s="17" t="n">
        <v>658.27</v>
      </c>
      <c r="I915" s="17" t="n">
        <f aca="false">ROUND(G915*H915,2)</f>
        <v>1316.54</v>
      </c>
      <c r="J915" s="22" t="s">
        <v>725</v>
      </c>
    </row>
    <row r="916" customFormat="false" ht="15" hidden="false" customHeight="false" outlineLevel="0" collapsed="false">
      <c r="A916" s="22" t="s">
        <v>1081</v>
      </c>
      <c r="B916" s="23" t="n">
        <v>46060</v>
      </c>
      <c r="C916" s="22" t="s">
        <v>933</v>
      </c>
      <c r="D916" s="22" t="s">
        <v>1625</v>
      </c>
      <c r="E916" s="21" t="n">
        <v>1029</v>
      </c>
      <c r="F916" s="22" t="s">
        <v>1627</v>
      </c>
      <c r="G916" s="27" t="n">
        <v>13</v>
      </c>
      <c r="H916" s="17" t="n">
        <v>50.56</v>
      </c>
      <c r="I916" s="17" t="n">
        <f aca="false">ROUND(G916*H916,2)</f>
        <v>657.28</v>
      </c>
      <c r="J916" s="22" t="s">
        <v>725</v>
      </c>
    </row>
    <row r="917" customFormat="false" ht="15" hidden="false" customHeight="false" outlineLevel="0" collapsed="false">
      <c r="A917" s="22" t="s">
        <v>1081</v>
      </c>
      <c r="B917" s="23" t="n">
        <v>46060</v>
      </c>
      <c r="C917" s="22" t="s">
        <v>933</v>
      </c>
      <c r="D917" s="22" t="s">
        <v>1625</v>
      </c>
      <c r="E917" s="21" t="n">
        <v>1029</v>
      </c>
      <c r="F917" s="22" t="s">
        <v>1628</v>
      </c>
      <c r="G917" s="27" t="n">
        <v>5</v>
      </c>
      <c r="H917" s="17" t="n">
        <v>430.36</v>
      </c>
      <c r="I917" s="17" t="n">
        <f aca="false">ROUND(G917*H917,2)</f>
        <v>2151.8</v>
      </c>
      <c r="J917" s="22" t="s">
        <v>725</v>
      </c>
    </row>
    <row r="918" customFormat="false" ht="15" hidden="false" customHeight="false" outlineLevel="0" collapsed="false">
      <c r="A918" s="22" t="s">
        <v>1081</v>
      </c>
      <c r="B918" s="23" t="n">
        <v>46060</v>
      </c>
      <c r="C918" s="22" t="s">
        <v>933</v>
      </c>
      <c r="D918" s="22" t="s">
        <v>1625</v>
      </c>
      <c r="E918" s="21" t="n">
        <v>1029</v>
      </c>
      <c r="F918" s="22" t="s">
        <v>1627</v>
      </c>
      <c r="G918" s="27" t="n">
        <v>32</v>
      </c>
      <c r="H918" s="17" t="n">
        <v>49.58</v>
      </c>
      <c r="I918" s="17" t="n">
        <f aca="false">ROUND(G918*H918,2)</f>
        <v>1586.56</v>
      </c>
      <c r="J918" s="22" t="s">
        <v>725</v>
      </c>
    </row>
    <row r="919" customFormat="false" ht="15" hidden="false" customHeight="false" outlineLevel="0" collapsed="false">
      <c r="A919" s="22" t="s">
        <v>1081</v>
      </c>
      <c r="B919" s="23" t="n">
        <v>46060</v>
      </c>
      <c r="C919" s="22" t="s">
        <v>933</v>
      </c>
      <c r="D919" s="22" t="s">
        <v>1625</v>
      </c>
      <c r="E919" s="21" t="n">
        <v>1029</v>
      </c>
      <c r="F919" s="22" t="s">
        <v>1627</v>
      </c>
      <c r="G919" s="27" t="n">
        <v>19</v>
      </c>
      <c r="H919" s="17" t="n">
        <v>51.34</v>
      </c>
      <c r="I919" s="17" t="n">
        <f aca="false">ROUND(G919*H919,2)</f>
        <v>975.46</v>
      </c>
      <c r="J919" s="22" t="s">
        <v>725</v>
      </c>
    </row>
    <row r="920" customFormat="false" ht="15" hidden="false" customHeight="false" outlineLevel="0" collapsed="false">
      <c r="A920" s="22" t="s">
        <v>1130</v>
      </c>
      <c r="B920" s="23" t="n">
        <v>46078</v>
      </c>
      <c r="C920" s="22" t="s">
        <v>935</v>
      </c>
      <c r="D920" s="22" t="s">
        <v>1648</v>
      </c>
      <c r="E920" s="21" t="n">
        <v>1029</v>
      </c>
      <c r="F920" s="22" t="s">
        <v>1651</v>
      </c>
      <c r="G920" s="27" t="n">
        <v>34</v>
      </c>
      <c r="H920" s="17" t="n">
        <v>35.29</v>
      </c>
      <c r="I920" s="17" t="n">
        <f aca="false">ROUND(G920*H920,2)</f>
        <v>1199.86</v>
      </c>
      <c r="J920" s="22" t="s">
        <v>725</v>
      </c>
    </row>
    <row r="921" customFormat="false" ht="15" hidden="false" customHeight="false" outlineLevel="0" collapsed="false">
      <c r="A921" s="22" t="s">
        <v>1130</v>
      </c>
      <c r="B921" s="23" t="n">
        <v>46078</v>
      </c>
      <c r="C921" s="22" t="s">
        <v>935</v>
      </c>
      <c r="D921" s="22" t="s">
        <v>1648</v>
      </c>
      <c r="E921" s="21" t="n">
        <v>1029</v>
      </c>
      <c r="F921" s="22" t="s">
        <v>1650</v>
      </c>
      <c r="G921" s="27" t="n">
        <v>55</v>
      </c>
      <c r="H921" s="17" t="n">
        <v>44.87</v>
      </c>
      <c r="I921" s="17" t="n">
        <f aca="false">ROUND(G921*H921,2)</f>
        <v>2467.85</v>
      </c>
      <c r="J921" s="22" t="s">
        <v>725</v>
      </c>
    </row>
    <row r="922" customFormat="false" ht="15" hidden="false" customHeight="false" outlineLevel="0" collapsed="false">
      <c r="A922" s="22" t="s">
        <v>1130</v>
      </c>
      <c r="B922" s="23" t="n">
        <v>46078</v>
      </c>
      <c r="C922" s="22" t="s">
        <v>935</v>
      </c>
      <c r="D922" s="22" t="s">
        <v>1648</v>
      </c>
      <c r="E922" s="21" t="n">
        <v>1029</v>
      </c>
      <c r="F922" s="22" t="s">
        <v>1650</v>
      </c>
      <c r="G922" s="27" t="n">
        <v>39</v>
      </c>
      <c r="H922" s="17" t="n">
        <v>45.36</v>
      </c>
      <c r="I922" s="17" t="n">
        <f aca="false">ROUND(G922*H922,2)</f>
        <v>1769.04</v>
      </c>
      <c r="J922" s="22" t="s">
        <v>725</v>
      </c>
    </row>
    <row r="923" customFormat="false" ht="15" hidden="false" customHeight="false" outlineLevel="0" collapsed="false">
      <c r="A923" s="22" t="s">
        <v>1130</v>
      </c>
      <c r="B923" s="23" t="n">
        <v>46078</v>
      </c>
      <c r="C923" s="22" t="s">
        <v>935</v>
      </c>
      <c r="D923" s="22" t="s">
        <v>1648</v>
      </c>
      <c r="E923" s="21" t="n">
        <v>1029</v>
      </c>
      <c r="F923" s="22" t="s">
        <v>1650</v>
      </c>
      <c r="G923" s="27" t="n">
        <v>15</v>
      </c>
      <c r="H923" s="17" t="n">
        <v>43.7</v>
      </c>
      <c r="I923" s="17" t="n">
        <f aca="false">ROUND(G923*H923,2)</f>
        <v>655.5</v>
      </c>
      <c r="J923" s="22" t="s">
        <v>725</v>
      </c>
    </row>
    <row r="924" customFormat="false" ht="15" hidden="false" customHeight="false" outlineLevel="0" collapsed="false">
      <c r="A924" s="22" t="s">
        <v>1119</v>
      </c>
      <c r="B924" s="23" t="n">
        <v>46074</v>
      </c>
      <c r="C924" s="22" t="s">
        <v>935</v>
      </c>
      <c r="D924" s="22" t="s">
        <v>1648</v>
      </c>
      <c r="E924" s="21" t="n">
        <v>1030</v>
      </c>
      <c r="F924" s="22" t="s">
        <v>1649</v>
      </c>
      <c r="G924" s="27" t="n">
        <v>4</v>
      </c>
      <c r="H924" s="17" t="n">
        <v>169.69</v>
      </c>
      <c r="I924" s="17" t="n">
        <f aca="false">ROUND(G924*H924,2)</f>
        <v>678.76</v>
      </c>
      <c r="J924" s="22" t="s">
        <v>728</v>
      </c>
    </row>
    <row r="925" customFormat="false" ht="15" hidden="false" customHeight="false" outlineLevel="0" collapsed="false">
      <c r="A925" s="22" t="s">
        <v>1119</v>
      </c>
      <c r="B925" s="23" t="n">
        <v>46074</v>
      </c>
      <c r="C925" s="22" t="s">
        <v>935</v>
      </c>
      <c r="D925" s="22" t="s">
        <v>1648</v>
      </c>
      <c r="E925" s="21" t="n">
        <v>1030</v>
      </c>
      <c r="F925" s="22" t="s">
        <v>1650</v>
      </c>
      <c r="G925" s="27" t="n">
        <v>40</v>
      </c>
      <c r="H925" s="17" t="n">
        <v>44.52</v>
      </c>
      <c r="I925" s="17" t="n">
        <f aca="false">ROUND(G925*H925,2)</f>
        <v>1780.8</v>
      </c>
      <c r="J925" s="22" t="s">
        <v>728</v>
      </c>
    </row>
    <row r="926" customFormat="false" ht="15" hidden="false" customHeight="false" outlineLevel="0" collapsed="false">
      <c r="A926" s="22" t="s">
        <v>1119</v>
      </c>
      <c r="B926" s="23" t="n">
        <v>46074</v>
      </c>
      <c r="C926" s="22" t="s">
        <v>935</v>
      </c>
      <c r="D926" s="22" t="s">
        <v>1648</v>
      </c>
      <c r="E926" s="21" t="n">
        <v>1030</v>
      </c>
      <c r="F926" s="22" t="s">
        <v>1650</v>
      </c>
      <c r="G926" s="27" t="n">
        <v>32</v>
      </c>
      <c r="H926" s="17" t="n">
        <v>42.69</v>
      </c>
      <c r="I926" s="17" t="n">
        <f aca="false">ROUND(G926*H926,2)</f>
        <v>1366.08</v>
      </c>
      <c r="J926" s="22" t="s">
        <v>728</v>
      </c>
    </row>
    <row r="927" customFormat="false" ht="15" hidden="false" customHeight="false" outlineLevel="0" collapsed="false">
      <c r="A927" s="22" t="s">
        <v>1119</v>
      </c>
      <c r="B927" s="23" t="n">
        <v>46074</v>
      </c>
      <c r="C927" s="22" t="s">
        <v>935</v>
      </c>
      <c r="D927" s="22" t="s">
        <v>1648</v>
      </c>
      <c r="E927" s="21" t="n">
        <v>1030</v>
      </c>
      <c r="F927" s="22" t="s">
        <v>1650</v>
      </c>
      <c r="G927" s="27" t="n">
        <v>38</v>
      </c>
      <c r="H927" s="17" t="n">
        <v>45.48</v>
      </c>
      <c r="I927" s="17" t="n">
        <f aca="false">ROUND(G927*H927,2)</f>
        <v>1728.24</v>
      </c>
      <c r="J927" s="22" t="s">
        <v>728</v>
      </c>
    </row>
    <row r="928" customFormat="false" ht="15" hidden="false" customHeight="false" outlineLevel="0" collapsed="false">
      <c r="A928" s="22" t="s">
        <v>1091</v>
      </c>
      <c r="B928" s="23" t="n">
        <v>46064</v>
      </c>
      <c r="C928" s="22" t="s">
        <v>1092</v>
      </c>
      <c r="D928" s="22" t="s">
        <v>1640</v>
      </c>
      <c r="E928" s="21" t="n">
        <v>1030</v>
      </c>
      <c r="F928" s="22" t="s">
        <v>1641</v>
      </c>
      <c r="G928" s="27" t="n">
        <v>1</v>
      </c>
      <c r="H928" s="17" t="n">
        <v>10271.44</v>
      </c>
      <c r="I928" s="17" t="n">
        <f aca="false">ROUND(G928*H928,2)</f>
        <v>10271.44</v>
      </c>
      <c r="J928" s="22" t="s">
        <v>728</v>
      </c>
    </row>
    <row r="929" customFormat="false" ht="15" hidden="false" customHeight="false" outlineLevel="0" collapsed="false">
      <c r="A929" s="22" t="s">
        <v>1091</v>
      </c>
      <c r="B929" s="23" t="n">
        <v>46064</v>
      </c>
      <c r="C929" s="22" t="s">
        <v>1092</v>
      </c>
      <c r="D929" s="22" t="s">
        <v>1640</v>
      </c>
      <c r="E929" s="21" t="n">
        <v>1030</v>
      </c>
      <c r="F929" s="22" t="s">
        <v>1658</v>
      </c>
      <c r="G929" s="27" t="n">
        <v>1</v>
      </c>
      <c r="H929" s="17" t="n">
        <v>6273.59</v>
      </c>
      <c r="I929" s="17" t="n">
        <f aca="false">ROUND(G929*H929,2)</f>
        <v>6273.59</v>
      </c>
      <c r="J929" s="22" t="s">
        <v>728</v>
      </c>
    </row>
    <row r="930" customFormat="false" ht="15" hidden="false" customHeight="false" outlineLevel="0" collapsed="false">
      <c r="A930" s="22" t="s">
        <v>1091</v>
      </c>
      <c r="B930" s="23" t="n">
        <v>46064</v>
      </c>
      <c r="C930" s="22" t="s">
        <v>1092</v>
      </c>
      <c r="D930" s="22" t="s">
        <v>1640</v>
      </c>
      <c r="E930" s="21" t="n">
        <v>1030</v>
      </c>
      <c r="F930" s="22" t="s">
        <v>1658</v>
      </c>
      <c r="G930" s="27" t="n">
        <v>1</v>
      </c>
      <c r="H930" s="17" t="n">
        <v>6088.14</v>
      </c>
      <c r="I930" s="17" t="n">
        <f aca="false">ROUND(G930*H930,2)</f>
        <v>6088.14</v>
      </c>
      <c r="J930" s="22" t="s">
        <v>728</v>
      </c>
    </row>
    <row r="931" customFormat="false" ht="15" hidden="false" customHeight="false" outlineLevel="0" collapsed="false">
      <c r="A931" s="22" t="s">
        <v>1091</v>
      </c>
      <c r="B931" s="23" t="n">
        <v>46064</v>
      </c>
      <c r="C931" s="22" t="s">
        <v>1092</v>
      </c>
      <c r="D931" s="22" t="s">
        <v>1640</v>
      </c>
      <c r="E931" s="21" t="n">
        <v>1030</v>
      </c>
      <c r="F931" s="22" t="s">
        <v>1641</v>
      </c>
      <c r="G931" s="27" t="n">
        <v>1</v>
      </c>
      <c r="H931" s="17" t="n">
        <v>10133.09</v>
      </c>
      <c r="I931" s="17" t="n">
        <f aca="false">ROUND(G931*H931,2)</f>
        <v>10133.09</v>
      </c>
      <c r="J931" s="22" t="s">
        <v>728</v>
      </c>
    </row>
    <row r="932" customFormat="false" ht="15" hidden="false" customHeight="false" outlineLevel="0" collapsed="false">
      <c r="A932" s="22" t="s">
        <v>1133</v>
      </c>
      <c r="B932" s="23" t="n">
        <v>46079</v>
      </c>
      <c r="C932" s="22" t="s">
        <v>935</v>
      </c>
      <c r="D932" s="22" t="s">
        <v>1648</v>
      </c>
      <c r="E932" s="21" t="n">
        <v>1031</v>
      </c>
      <c r="F932" s="22" t="s">
        <v>1649</v>
      </c>
      <c r="G932" s="27" t="n">
        <v>10</v>
      </c>
      <c r="H932" s="17" t="n">
        <v>163.44</v>
      </c>
      <c r="I932" s="17" t="n">
        <f aca="false">ROUND(G932*H932,2)</f>
        <v>1634.4</v>
      </c>
      <c r="J932" s="22" t="s">
        <v>725</v>
      </c>
    </row>
    <row r="933" customFormat="false" ht="15" hidden="false" customHeight="false" outlineLevel="0" collapsed="false">
      <c r="A933" s="22" t="s">
        <v>1133</v>
      </c>
      <c r="B933" s="23" t="n">
        <v>46079</v>
      </c>
      <c r="C933" s="22" t="s">
        <v>935</v>
      </c>
      <c r="D933" s="22" t="s">
        <v>1648</v>
      </c>
      <c r="E933" s="21" t="n">
        <v>1031</v>
      </c>
      <c r="F933" s="22" t="s">
        <v>1650</v>
      </c>
      <c r="G933" s="27" t="n">
        <v>54</v>
      </c>
      <c r="H933" s="17" t="n">
        <v>44.72</v>
      </c>
      <c r="I933" s="17" t="n">
        <f aca="false">ROUND(G933*H933,2)</f>
        <v>2414.88</v>
      </c>
      <c r="J933" s="22" t="s">
        <v>725</v>
      </c>
    </row>
    <row r="934" customFormat="false" ht="15" hidden="false" customHeight="false" outlineLevel="0" collapsed="false">
      <c r="A934" s="22" t="s">
        <v>1133</v>
      </c>
      <c r="B934" s="23" t="n">
        <v>46079</v>
      </c>
      <c r="C934" s="22" t="s">
        <v>935</v>
      </c>
      <c r="D934" s="22" t="s">
        <v>1648</v>
      </c>
      <c r="E934" s="21" t="n">
        <v>1031</v>
      </c>
      <c r="F934" s="22" t="s">
        <v>1649</v>
      </c>
      <c r="G934" s="27" t="n">
        <v>12</v>
      </c>
      <c r="H934" s="17" t="n">
        <v>168.41</v>
      </c>
      <c r="I934" s="17" t="n">
        <f aca="false">ROUND(G934*H934,2)</f>
        <v>2020.92</v>
      </c>
      <c r="J934" s="22" t="s">
        <v>725</v>
      </c>
    </row>
    <row r="935" customFormat="false" ht="15" hidden="false" customHeight="false" outlineLevel="0" collapsed="false">
      <c r="A935" s="22" t="s">
        <v>1133</v>
      </c>
      <c r="B935" s="23" t="n">
        <v>46079</v>
      </c>
      <c r="C935" s="22" t="s">
        <v>935</v>
      </c>
      <c r="D935" s="22" t="s">
        <v>1648</v>
      </c>
      <c r="E935" s="21" t="n">
        <v>1031</v>
      </c>
      <c r="F935" s="22" t="s">
        <v>1651</v>
      </c>
      <c r="G935" s="27" t="n">
        <v>53</v>
      </c>
      <c r="H935" s="17" t="n">
        <v>37.3</v>
      </c>
      <c r="I935" s="17" t="n">
        <f aca="false">ROUND(G935*H935,2)</f>
        <v>1976.9</v>
      </c>
      <c r="J935" s="22" t="s">
        <v>725</v>
      </c>
    </row>
    <row r="936" customFormat="false" ht="15" hidden="false" customHeight="false" outlineLevel="0" collapsed="false">
      <c r="A936" s="22" t="s">
        <v>1133</v>
      </c>
      <c r="B936" s="23" t="n">
        <v>46079</v>
      </c>
      <c r="C936" s="22" t="s">
        <v>935</v>
      </c>
      <c r="D936" s="22" t="s">
        <v>1648</v>
      </c>
      <c r="E936" s="21" t="n">
        <v>1031</v>
      </c>
      <c r="F936" s="22" t="s">
        <v>1650</v>
      </c>
      <c r="G936" s="27" t="n">
        <v>31</v>
      </c>
      <c r="H936" s="17" t="n">
        <v>44.36</v>
      </c>
      <c r="I936" s="17" t="n">
        <f aca="false">ROUND(G936*H936,2)</f>
        <v>1375.16</v>
      </c>
      <c r="J936" s="22" t="s">
        <v>725</v>
      </c>
    </row>
    <row r="937" customFormat="false" ht="15" hidden="false" customHeight="false" outlineLevel="0" collapsed="false">
      <c r="A937" s="22" t="s">
        <v>1082</v>
      </c>
      <c r="B937" s="23" t="n">
        <v>46060</v>
      </c>
      <c r="C937" s="22" t="s">
        <v>989</v>
      </c>
      <c r="D937" s="22" t="s">
        <v>1640</v>
      </c>
      <c r="E937" s="21" t="n">
        <v>1031</v>
      </c>
      <c r="F937" s="22" t="s">
        <v>1641</v>
      </c>
      <c r="G937" s="27" t="n">
        <v>1</v>
      </c>
      <c r="H937" s="17" t="n">
        <v>9519.59</v>
      </c>
      <c r="I937" s="17" t="n">
        <f aca="false">ROUND(G937*H937,2)</f>
        <v>9519.59</v>
      </c>
      <c r="J937" s="22" t="s">
        <v>725</v>
      </c>
    </row>
    <row r="938" customFormat="false" ht="15" hidden="false" customHeight="false" outlineLevel="0" collapsed="false">
      <c r="A938" s="22" t="s">
        <v>1082</v>
      </c>
      <c r="B938" s="23" t="n">
        <v>46060</v>
      </c>
      <c r="C938" s="22" t="s">
        <v>989</v>
      </c>
      <c r="D938" s="22" t="s">
        <v>1640</v>
      </c>
      <c r="E938" s="21" t="n">
        <v>1031</v>
      </c>
      <c r="F938" s="22" t="s">
        <v>1658</v>
      </c>
      <c r="G938" s="27" t="n">
        <v>1</v>
      </c>
      <c r="H938" s="17" t="n">
        <v>6389.8</v>
      </c>
      <c r="I938" s="17" t="n">
        <f aca="false">ROUND(G938*H938,2)</f>
        <v>6389.8</v>
      </c>
      <c r="J938" s="22" t="s">
        <v>725</v>
      </c>
    </row>
    <row r="939" customFormat="false" ht="15" hidden="false" customHeight="false" outlineLevel="0" collapsed="false">
      <c r="A939" s="22" t="s">
        <v>1164</v>
      </c>
      <c r="B939" s="23" t="n">
        <v>46089</v>
      </c>
      <c r="C939" s="22" t="s">
        <v>935</v>
      </c>
      <c r="D939" s="22" t="s">
        <v>1648</v>
      </c>
      <c r="E939" s="21" t="n">
        <v>1031</v>
      </c>
      <c r="F939" s="22" t="s">
        <v>1651</v>
      </c>
      <c r="G939" s="27" t="n">
        <v>63</v>
      </c>
      <c r="H939" s="17" t="n">
        <v>36.14</v>
      </c>
      <c r="I939" s="17" t="n">
        <f aca="false">ROUND(G939*H939,2)</f>
        <v>2276.82</v>
      </c>
      <c r="J939" s="22" t="s">
        <v>725</v>
      </c>
    </row>
    <row r="940" customFormat="false" ht="15" hidden="false" customHeight="false" outlineLevel="0" collapsed="false">
      <c r="A940" s="22" t="s">
        <v>1164</v>
      </c>
      <c r="B940" s="23" t="n">
        <v>46089</v>
      </c>
      <c r="C940" s="22" t="s">
        <v>935</v>
      </c>
      <c r="D940" s="22" t="s">
        <v>1648</v>
      </c>
      <c r="E940" s="21" t="n">
        <v>1031</v>
      </c>
      <c r="F940" s="22" t="s">
        <v>1650</v>
      </c>
      <c r="G940" s="27" t="n">
        <v>33</v>
      </c>
      <c r="H940" s="17" t="n">
        <v>42.25</v>
      </c>
      <c r="I940" s="17" t="n">
        <f aca="false">ROUND(G940*H940,2)</f>
        <v>1394.25</v>
      </c>
      <c r="J940" s="22" t="s">
        <v>725</v>
      </c>
    </row>
    <row r="941" customFormat="false" ht="15" hidden="false" customHeight="false" outlineLevel="0" collapsed="false">
      <c r="A941" s="22" t="s">
        <v>1148</v>
      </c>
      <c r="B941" s="23" t="n">
        <v>46086</v>
      </c>
      <c r="C941" s="22" t="s">
        <v>989</v>
      </c>
      <c r="D941" s="22" t="s">
        <v>1640</v>
      </c>
      <c r="E941" s="21" t="n">
        <v>1031</v>
      </c>
      <c r="F941" s="22" t="s">
        <v>1643</v>
      </c>
      <c r="G941" s="27" t="n">
        <v>1</v>
      </c>
      <c r="H941" s="17" t="n">
        <v>7411.05</v>
      </c>
      <c r="I941" s="17" t="n">
        <f aca="false">ROUND(G941*H941,2)</f>
        <v>7411.05</v>
      </c>
      <c r="J941" s="22" t="s">
        <v>725</v>
      </c>
    </row>
    <row r="942" customFormat="false" ht="15" hidden="false" customHeight="false" outlineLevel="0" collapsed="false">
      <c r="A942" s="22" t="s">
        <v>1148</v>
      </c>
      <c r="B942" s="23" t="n">
        <v>46086</v>
      </c>
      <c r="C942" s="22" t="s">
        <v>989</v>
      </c>
      <c r="D942" s="22" t="s">
        <v>1640</v>
      </c>
      <c r="E942" s="21" t="n">
        <v>1031</v>
      </c>
      <c r="F942" s="22" t="s">
        <v>1642</v>
      </c>
      <c r="G942" s="27" t="n">
        <v>1</v>
      </c>
      <c r="H942" s="17" t="n">
        <v>3987.86</v>
      </c>
      <c r="I942" s="17" t="n">
        <f aca="false">ROUND(G942*H942,2)</f>
        <v>3987.86</v>
      </c>
      <c r="J942" s="22" t="s">
        <v>725</v>
      </c>
    </row>
    <row r="943" customFormat="false" ht="15" hidden="false" customHeight="false" outlineLevel="0" collapsed="false">
      <c r="A943" s="22" t="s">
        <v>1148</v>
      </c>
      <c r="B943" s="23" t="n">
        <v>46086</v>
      </c>
      <c r="C943" s="22" t="s">
        <v>989</v>
      </c>
      <c r="D943" s="22" t="s">
        <v>1640</v>
      </c>
      <c r="E943" s="21" t="n">
        <v>1031</v>
      </c>
      <c r="F943" s="22" t="s">
        <v>1658</v>
      </c>
      <c r="G943" s="27" t="n">
        <v>1</v>
      </c>
      <c r="H943" s="17" t="n">
        <v>6051.65</v>
      </c>
      <c r="I943" s="17" t="n">
        <f aca="false">ROUND(G943*H943,2)</f>
        <v>6051.65</v>
      </c>
      <c r="J943" s="22" t="s">
        <v>725</v>
      </c>
    </row>
    <row r="944" customFormat="false" ht="15" hidden="false" customHeight="false" outlineLevel="0" collapsed="false">
      <c r="A944" s="22" t="s">
        <v>1148</v>
      </c>
      <c r="B944" s="23" t="n">
        <v>46086</v>
      </c>
      <c r="C944" s="22" t="s">
        <v>989</v>
      </c>
      <c r="D944" s="22" t="s">
        <v>1640</v>
      </c>
      <c r="E944" s="21" t="n">
        <v>1031</v>
      </c>
      <c r="F944" s="22" t="s">
        <v>1643</v>
      </c>
      <c r="G944" s="27" t="n">
        <v>1</v>
      </c>
      <c r="H944" s="17" t="n">
        <v>7673.18</v>
      </c>
      <c r="I944" s="17" t="n">
        <f aca="false">ROUND(G944*H944,2)</f>
        <v>7673.18</v>
      </c>
      <c r="J944" s="22" t="s">
        <v>725</v>
      </c>
    </row>
    <row r="945" customFormat="false" ht="15" hidden="false" customHeight="false" outlineLevel="0" collapsed="false">
      <c r="A945" s="22" t="s">
        <v>1177</v>
      </c>
      <c r="B945" s="23" t="n">
        <v>46092</v>
      </c>
      <c r="C945" s="22" t="s">
        <v>989</v>
      </c>
      <c r="D945" s="22" t="s">
        <v>1640</v>
      </c>
      <c r="E945" s="21" t="n">
        <v>1031</v>
      </c>
      <c r="F945" s="22" t="s">
        <v>1642</v>
      </c>
      <c r="G945" s="27" t="n">
        <v>1</v>
      </c>
      <c r="H945" s="17" t="n">
        <v>3801.36</v>
      </c>
      <c r="I945" s="17" t="n">
        <f aca="false">ROUND(G945*H945,2)</f>
        <v>3801.36</v>
      </c>
      <c r="J945" s="22" t="s">
        <v>728</v>
      </c>
    </row>
    <row r="946" customFormat="false" ht="15" hidden="false" customHeight="false" outlineLevel="0" collapsed="false">
      <c r="A946" s="22" t="s">
        <v>1160</v>
      </c>
      <c r="B946" s="23" t="n">
        <v>46088</v>
      </c>
      <c r="C946" s="22" t="s">
        <v>935</v>
      </c>
      <c r="D946" s="22" t="s">
        <v>1648</v>
      </c>
      <c r="E946" s="21" t="n">
        <v>1032</v>
      </c>
      <c r="F946" s="22" t="s">
        <v>1649</v>
      </c>
      <c r="G946" s="27" t="n">
        <v>14</v>
      </c>
      <c r="H946" s="17" t="n">
        <v>174.76</v>
      </c>
      <c r="I946" s="17" t="n">
        <f aca="false">ROUND(G946*H946,2)</f>
        <v>2446.64</v>
      </c>
      <c r="J946" s="22" t="s">
        <v>728</v>
      </c>
    </row>
    <row r="947" customFormat="false" ht="15" hidden="false" customHeight="false" outlineLevel="0" collapsed="false">
      <c r="A947" s="22" t="s">
        <v>1160</v>
      </c>
      <c r="B947" s="23" t="n">
        <v>46088</v>
      </c>
      <c r="C947" s="22" t="s">
        <v>935</v>
      </c>
      <c r="D947" s="22" t="s">
        <v>1648</v>
      </c>
      <c r="E947" s="21" t="n">
        <v>1032</v>
      </c>
      <c r="F947" s="22" t="s">
        <v>1650</v>
      </c>
      <c r="G947" s="27" t="n">
        <v>32</v>
      </c>
      <c r="H947" s="17" t="n">
        <v>44.19</v>
      </c>
      <c r="I947" s="17" t="n">
        <f aca="false">ROUND(G947*H947,2)</f>
        <v>1414.08</v>
      </c>
      <c r="J947" s="22" t="s">
        <v>728</v>
      </c>
    </row>
    <row r="948" customFormat="false" ht="15" hidden="false" customHeight="false" outlineLevel="0" collapsed="false">
      <c r="A948" s="22" t="s">
        <v>1160</v>
      </c>
      <c r="B948" s="23" t="n">
        <v>46088</v>
      </c>
      <c r="C948" s="22" t="s">
        <v>935</v>
      </c>
      <c r="D948" s="22" t="s">
        <v>1648</v>
      </c>
      <c r="E948" s="21" t="n">
        <v>1032</v>
      </c>
      <c r="F948" s="22" t="s">
        <v>1649</v>
      </c>
      <c r="G948" s="27" t="n">
        <v>12</v>
      </c>
      <c r="H948" s="17" t="n">
        <v>168.06</v>
      </c>
      <c r="I948" s="17" t="n">
        <f aca="false">ROUND(G948*H948,2)</f>
        <v>2016.72</v>
      </c>
      <c r="J948" s="22" t="s">
        <v>728</v>
      </c>
    </row>
    <row r="949" customFormat="false" ht="15" hidden="false" customHeight="false" outlineLevel="0" collapsed="false">
      <c r="A949" s="22" t="s">
        <v>1178</v>
      </c>
      <c r="B949" s="23" t="n">
        <v>46092</v>
      </c>
      <c r="C949" s="22" t="s">
        <v>964</v>
      </c>
      <c r="D949" s="22" t="s">
        <v>1630</v>
      </c>
      <c r="E949" s="21" t="n">
        <v>1032</v>
      </c>
      <c r="F949" s="22" t="s">
        <v>1652</v>
      </c>
      <c r="G949" s="27" t="n">
        <v>22</v>
      </c>
      <c r="H949" s="17" t="n">
        <v>71.1</v>
      </c>
      <c r="I949" s="17" t="n">
        <f aca="false">ROUND(G949*H949,2)</f>
        <v>1564.2</v>
      </c>
      <c r="J949" s="22" t="s">
        <v>728</v>
      </c>
    </row>
    <row r="950" customFormat="false" ht="15" hidden="false" customHeight="false" outlineLevel="0" collapsed="false">
      <c r="A950" s="22" t="s">
        <v>1178</v>
      </c>
      <c r="B950" s="23" t="n">
        <v>46092</v>
      </c>
      <c r="C950" s="22" t="s">
        <v>964</v>
      </c>
      <c r="D950" s="22" t="s">
        <v>1630</v>
      </c>
      <c r="E950" s="21" t="n">
        <v>1032</v>
      </c>
      <c r="F950" s="22" t="s">
        <v>1652</v>
      </c>
      <c r="G950" s="27" t="n">
        <v>28</v>
      </c>
      <c r="H950" s="17" t="n">
        <v>71.31</v>
      </c>
      <c r="I950" s="17" t="n">
        <f aca="false">ROUND(G950*H950,2)</f>
        <v>1996.68</v>
      </c>
      <c r="J950" s="22" t="s">
        <v>728</v>
      </c>
    </row>
    <row r="951" customFormat="false" ht="15" hidden="false" customHeight="false" outlineLevel="0" collapsed="false">
      <c r="A951" s="22" t="s">
        <v>1178</v>
      </c>
      <c r="B951" s="23" t="n">
        <v>46092</v>
      </c>
      <c r="C951" s="22" t="s">
        <v>964</v>
      </c>
      <c r="D951" s="22" t="s">
        <v>1630</v>
      </c>
      <c r="E951" s="21" t="n">
        <v>1032</v>
      </c>
      <c r="F951" s="22" t="s">
        <v>1632</v>
      </c>
      <c r="G951" s="27" t="n">
        <v>16</v>
      </c>
      <c r="H951" s="17" t="n">
        <v>122.35</v>
      </c>
      <c r="I951" s="17" t="n">
        <f aca="false">ROUND(G951*H951,2)</f>
        <v>1957.6</v>
      </c>
      <c r="J951" s="22" t="s">
        <v>728</v>
      </c>
    </row>
    <row r="952" customFormat="false" ht="15" hidden="false" customHeight="false" outlineLevel="0" collapsed="false">
      <c r="A952" s="22" t="s">
        <v>1178</v>
      </c>
      <c r="B952" s="23" t="n">
        <v>46092</v>
      </c>
      <c r="C952" s="22" t="s">
        <v>964</v>
      </c>
      <c r="D952" s="22" t="s">
        <v>1630</v>
      </c>
      <c r="E952" s="21" t="n">
        <v>1032</v>
      </c>
      <c r="F952" s="22" t="s">
        <v>1632</v>
      </c>
      <c r="G952" s="27" t="n">
        <v>8</v>
      </c>
      <c r="H952" s="17" t="n">
        <v>114.39</v>
      </c>
      <c r="I952" s="17" t="n">
        <f aca="false">ROUND(G952*H952,2)</f>
        <v>915.12</v>
      </c>
      <c r="J952" s="22" t="s">
        <v>728</v>
      </c>
    </row>
    <row r="953" customFormat="false" ht="15" hidden="false" customHeight="false" outlineLevel="0" collapsed="false">
      <c r="A953" s="22" t="s">
        <v>1181</v>
      </c>
      <c r="B953" s="23" t="n">
        <v>46093</v>
      </c>
      <c r="C953" s="22" t="s">
        <v>931</v>
      </c>
      <c r="D953" s="22" t="s">
        <v>1618</v>
      </c>
      <c r="E953" s="21" t="n">
        <v>1032</v>
      </c>
      <c r="F953" s="22" t="s">
        <v>1620</v>
      </c>
      <c r="G953" s="27" t="n">
        <v>78</v>
      </c>
      <c r="H953" s="17" t="n">
        <v>9.88</v>
      </c>
      <c r="I953" s="17" t="n">
        <f aca="false">ROUND(G953*H953,2)</f>
        <v>770.64</v>
      </c>
      <c r="J953" s="22" t="s">
        <v>725</v>
      </c>
    </row>
    <row r="954" customFormat="false" ht="15" hidden="false" customHeight="false" outlineLevel="0" collapsed="false">
      <c r="A954" s="22" t="s">
        <v>1181</v>
      </c>
      <c r="B954" s="23" t="n">
        <v>46093</v>
      </c>
      <c r="C954" s="22" t="s">
        <v>931</v>
      </c>
      <c r="D954" s="22" t="s">
        <v>1618</v>
      </c>
      <c r="E954" s="21" t="n">
        <v>1032</v>
      </c>
      <c r="F954" s="22" t="s">
        <v>1629</v>
      </c>
      <c r="G954" s="27" t="n">
        <v>22</v>
      </c>
      <c r="H954" s="17" t="n">
        <v>62.27</v>
      </c>
      <c r="I954" s="17" t="n">
        <f aca="false">ROUND(G954*H954,2)</f>
        <v>1369.94</v>
      </c>
      <c r="J954" s="22" t="s">
        <v>725</v>
      </c>
    </row>
    <row r="955" customFormat="false" ht="15" hidden="false" customHeight="false" outlineLevel="0" collapsed="false">
      <c r="A955" s="22" t="s">
        <v>1181</v>
      </c>
      <c r="B955" s="23" t="n">
        <v>46093</v>
      </c>
      <c r="C955" s="22" t="s">
        <v>931</v>
      </c>
      <c r="D955" s="22" t="s">
        <v>1618</v>
      </c>
      <c r="E955" s="21" t="n">
        <v>1032</v>
      </c>
      <c r="F955" s="22" t="s">
        <v>1653</v>
      </c>
      <c r="G955" s="27" t="n">
        <v>12</v>
      </c>
      <c r="H955" s="17" t="n">
        <v>101.69</v>
      </c>
      <c r="I955" s="17" t="n">
        <f aca="false">ROUND(G955*H955,2)</f>
        <v>1220.28</v>
      </c>
      <c r="J955" s="22" t="s">
        <v>725</v>
      </c>
    </row>
    <row r="956" customFormat="false" ht="15" hidden="false" customHeight="false" outlineLevel="0" collapsed="false">
      <c r="A956" s="22" t="s">
        <v>1149</v>
      </c>
      <c r="B956" s="23" t="n">
        <v>46086</v>
      </c>
      <c r="C956" s="22" t="s">
        <v>989</v>
      </c>
      <c r="D956" s="22" t="s">
        <v>1640</v>
      </c>
      <c r="E956" s="21" t="n">
        <v>1032</v>
      </c>
      <c r="F956" s="22" t="s">
        <v>1642</v>
      </c>
      <c r="G956" s="27" t="n">
        <v>1</v>
      </c>
      <c r="H956" s="17" t="n">
        <v>4053.81</v>
      </c>
      <c r="I956" s="17" t="n">
        <f aca="false">ROUND(G956*H956,2)</f>
        <v>4053.81</v>
      </c>
      <c r="J956" s="22" t="s">
        <v>725</v>
      </c>
    </row>
    <row r="957" customFormat="false" ht="15" hidden="false" customHeight="false" outlineLevel="0" collapsed="false">
      <c r="A957" s="22" t="s">
        <v>1149</v>
      </c>
      <c r="B957" s="23" t="n">
        <v>46086</v>
      </c>
      <c r="C957" s="22" t="s">
        <v>989</v>
      </c>
      <c r="D957" s="22" t="s">
        <v>1640</v>
      </c>
      <c r="E957" s="21" t="n">
        <v>1032</v>
      </c>
      <c r="F957" s="22" t="s">
        <v>1658</v>
      </c>
      <c r="G957" s="27" t="n">
        <v>1</v>
      </c>
      <c r="H957" s="17" t="n">
        <v>5997.12</v>
      </c>
      <c r="I957" s="17" t="n">
        <f aca="false">ROUND(G957*H957,2)</f>
        <v>5997.12</v>
      </c>
      <c r="J957" s="22" t="s">
        <v>725</v>
      </c>
    </row>
    <row r="958" customFormat="false" ht="15" hidden="false" customHeight="false" outlineLevel="0" collapsed="false">
      <c r="A958" s="22" t="s">
        <v>1149</v>
      </c>
      <c r="B958" s="23" t="n">
        <v>46086</v>
      </c>
      <c r="C958" s="22" t="s">
        <v>989</v>
      </c>
      <c r="D958" s="22" t="s">
        <v>1640</v>
      </c>
      <c r="E958" s="21" t="n">
        <v>1032</v>
      </c>
      <c r="F958" s="22" t="s">
        <v>1642</v>
      </c>
      <c r="G958" s="27" t="n">
        <v>1</v>
      </c>
      <c r="H958" s="17" t="n">
        <v>3830.39</v>
      </c>
      <c r="I958" s="17" t="n">
        <f aca="false">ROUND(G958*H958,2)</f>
        <v>3830.39</v>
      </c>
      <c r="J958" s="22" t="s">
        <v>725</v>
      </c>
    </row>
    <row r="959" customFormat="false" ht="15" hidden="false" customHeight="false" outlineLevel="0" collapsed="false">
      <c r="A959" s="22" t="s">
        <v>1142</v>
      </c>
      <c r="B959" s="23" t="n">
        <v>46083</v>
      </c>
      <c r="C959" s="22" t="s">
        <v>937</v>
      </c>
      <c r="D959" s="22" t="s">
        <v>1618</v>
      </c>
      <c r="E959" s="21" t="n">
        <v>1032</v>
      </c>
      <c r="F959" s="22" t="s">
        <v>1629</v>
      </c>
      <c r="G959" s="27" t="n">
        <v>27</v>
      </c>
      <c r="H959" s="17" t="n">
        <v>63.55</v>
      </c>
      <c r="I959" s="17" t="n">
        <f aca="false">ROUND(G959*H959,2)</f>
        <v>1715.85</v>
      </c>
      <c r="J959" s="22" t="s">
        <v>725</v>
      </c>
    </row>
    <row r="960" customFormat="false" ht="15" hidden="false" customHeight="false" outlineLevel="0" collapsed="false">
      <c r="A960" s="22" t="s">
        <v>1142</v>
      </c>
      <c r="B960" s="23" t="n">
        <v>46083</v>
      </c>
      <c r="C960" s="22" t="s">
        <v>937</v>
      </c>
      <c r="D960" s="22" t="s">
        <v>1618</v>
      </c>
      <c r="E960" s="21" t="n">
        <v>1032</v>
      </c>
      <c r="F960" s="22" t="s">
        <v>1619</v>
      </c>
      <c r="G960" s="27" t="n">
        <v>8</v>
      </c>
      <c r="H960" s="17" t="n">
        <v>86.49</v>
      </c>
      <c r="I960" s="17" t="n">
        <f aca="false">ROUND(G960*H960,2)</f>
        <v>691.92</v>
      </c>
      <c r="J960" s="22" t="s">
        <v>725</v>
      </c>
    </row>
    <row r="961" customFormat="false" ht="15" hidden="false" customHeight="false" outlineLevel="0" collapsed="false">
      <c r="A961" s="22" t="s">
        <v>1142</v>
      </c>
      <c r="B961" s="23" t="n">
        <v>46083</v>
      </c>
      <c r="C961" s="22" t="s">
        <v>937</v>
      </c>
      <c r="D961" s="22" t="s">
        <v>1618</v>
      </c>
      <c r="E961" s="21" t="n">
        <v>1032</v>
      </c>
      <c r="F961" s="22" t="s">
        <v>1619</v>
      </c>
      <c r="G961" s="27" t="n">
        <v>13</v>
      </c>
      <c r="H961" s="17" t="n">
        <v>86.08</v>
      </c>
      <c r="I961" s="17" t="n">
        <f aca="false">ROUND(G961*H961,2)</f>
        <v>1119.04</v>
      </c>
      <c r="J961" s="22" t="s">
        <v>725</v>
      </c>
    </row>
    <row r="962" customFormat="false" ht="15" hidden="false" customHeight="false" outlineLevel="0" collapsed="false">
      <c r="A962" s="22" t="s">
        <v>1142</v>
      </c>
      <c r="B962" s="23" t="n">
        <v>46083</v>
      </c>
      <c r="C962" s="22" t="s">
        <v>937</v>
      </c>
      <c r="D962" s="22" t="s">
        <v>1618</v>
      </c>
      <c r="E962" s="21" t="n">
        <v>1032</v>
      </c>
      <c r="F962" s="22" t="s">
        <v>1620</v>
      </c>
      <c r="G962" s="27" t="n">
        <v>251</v>
      </c>
      <c r="H962" s="17" t="n">
        <v>10.01</v>
      </c>
      <c r="I962" s="17" t="n">
        <f aca="false">ROUND(G962*H962,2)</f>
        <v>2512.51</v>
      </c>
      <c r="J962" s="22" t="s">
        <v>725</v>
      </c>
    </row>
    <row r="963" customFormat="false" ht="15" hidden="false" customHeight="false" outlineLevel="0" collapsed="false">
      <c r="A963" s="22" t="s">
        <v>1083</v>
      </c>
      <c r="B963" s="23" t="n">
        <v>46060</v>
      </c>
      <c r="C963" s="22" t="s">
        <v>935</v>
      </c>
      <c r="D963" s="22" t="s">
        <v>1648</v>
      </c>
      <c r="E963" s="21" t="n">
        <v>1032</v>
      </c>
      <c r="F963" s="22" t="s">
        <v>1651</v>
      </c>
      <c r="G963" s="27" t="n">
        <v>43</v>
      </c>
      <c r="H963" s="17" t="n">
        <v>37.65</v>
      </c>
      <c r="I963" s="17" t="n">
        <f aca="false">ROUND(G963*H963,2)</f>
        <v>1618.95</v>
      </c>
      <c r="J963" s="22" t="s">
        <v>728</v>
      </c>
    </row>
    <row r="964" customFormat="false" ht="15" hidden="false" customHeight="false" outlineLevel="0" collapsed="false">
      <c r="A964" s="22" t="s">
        <v>1083</v>
      </c>
      <c r="B964" s="23" t="n">
        <v>46060</v>
      </c>
      <c r="C964" s="22" t="s">
        <v>935</v>
      </c>
      <c r="D964" s="22" t="s">
        <v>1648</v>
      </c>
      <c r="E964" s="21" t="n">
        <v>1032</v>
      </c>
      <c r="F964" s="22" t="s">
        <v>1649</v>
      </c>
      <c r="G964" s="27" t="n">
        <v>14</v>
      </c>
      <c r="H964" s="17" t="n">
        <v>169.31</v>
      </c>
      <c r="I964" s="17" t="n">
        <f aca="false">ROUND(G964*H964,2)</f>
        <v>2370.34</v>
      </c>
      <c r="J964" s="22" t="s">
        <v>728</v>
      </c>
    </row>
    <row r="965" customFormat="false" ht="15" hidden="false" customHeight="false" outlineLevel="0" collapsed="false">
      <c r="A965" s="22" t="s">
        <v>1083</v>
      </c>
      <c r="B965" s="23" t="n">
        <v>46060</v>
      </c>
      <c r="C965" s="22" t="s">
        <v>935</v>
      </c>
      <c r="D965" s="22" t="s">
        <v>1648</v>
      </c>
      <c r="E965" s="21" t="n">
        <v>1032</v>
      </c>
      <c r="F965" s="22" t="s">
        <v>1651</v>
      </c>
      <c r="G965" s="27" t="n">
        <v>64</v>
      </c>
      <c r="H965" s="17" t="n">
        <v>35.54</v>
      </c>
      <c r="I965" s="17" t="n">
        <f aca="false">ROUND(G965*H965,2)</f>
        <v>2274.56</v>
      </c>
      <c r="J965" s="22" t="s">
        <v>728</v>
      </c>
    </row>
    <row r="966" customFormat="false" ht="15" hidden="false" customHeight="false" outlineLevel="0" collapsed="false">
      <c r="A966" s="22" t="s">
        <v>1107</v>
      </c>
      <c r="B966" s="23" t="n">
        <v>46070</v>
      </c>
      <c r="C966" s="22" t="s">
        <v>929</v>
      </c>
      <c r="D966" s="22" t="s">
        <v>1637</v>
      </c>
      <c r="E966" s="21" t="n">
        <v>1032</v>
      </c>
      <c r="F966" s="22" t="s">
        <v>1639</v>
      </c>
      <c r="G966" s="27" t="n">
        <v>1</v>
      </c>
      <c r="H966" s="17" t="n">
        <v>2115.43</v>
      </c>
      <c r="I966" s="17" t="n">
        <f aca="false">ROUND(G966*H966,2)</f>
        <v>2115.43</v>
      </c>
      <c r="J966" s="22" t="s">
        <v>725</v>
      </c>
    </row>
    <row r="967" customFormat="false" ht="15" hidden="false" customHeight="false" outlineLevel="0" collapsed="false">
      <c r="A967" s="22" t="s">
        <v>1107</v>
      </c>
      <c r="B967" s="23" t="n">
        <v>46070</v>
      </c>
      <c r="C967" s="22" t="s">
        <v>929</v>
      </c>
      <c r="D967" s="22" t="s">
        <v>1637</v>
      </c>
      <c r="E967" s="21" t="n">
        <v>1032</v>
      </c>
      <c r="F967" s="22" t="s">
        <v>1638</v>
      </c>
      <c r="G967" s="27" t="n">
        <v>9</v>
      </c>
      <c r="H967" s="17" t="n">
        <v>208.53</v>
      </c>
      <c r="I967" s="17" t="n">
        <f aca="false">ROUND(G967*H967,2)</f>
        <v>1876.77</v>
      </c>
      <c r="J967" s="22" t="s">
        <v>725</v>
      </c>
    </row>
    <row r="968" customFormat="false" ht="15" hidden="false" customHeight="false" outlineLevel="0" collapsed="false">
      <c r="A968" s="22" t="s">
        <v>1107</v>
      </c>
      <c r="B968" s="23" t="n">
        <v>46070</v>
      </c>
      <c r="C968" s="22" t="s">
        <v>929</v>
      </c>
      <c r="D968" s="22" t="s">
        <v>1637</v>
      </c>
      <c r="E968" s="21" t="n">
        <v>1032</v>
      </c>
      <c r="F968" s="22" t="s">
        <v>1647</v>
      </c>
      <c r="G968" s="27" t="n">
        <v>62</v>
      </c>
      <c r="H968" s="17" t="n">
        <v>41.08</v>
      </c>
      <c r="I968" s="17" t="n">
        <f aca="false">ROUND(G968*H968,2)</f>
        <v>2546.96</v>
      </c>
      <c r="J968" s="22" t="s">
        <v>725</v>
      </c>
    </row>
    <row r="969" customFormat="false" ht="15" hidden="false" customHeight="false" outlineLevel="0" collapsed="false">
      <c r="A969" s="22" t="s">
        <v>1107</v>
      </c>
      <c r="B969" s="23" t="n">
        <v>46070</v>
      </c>
      <c r="C969" s="22" t="s">
        <v>929</v>
      </c>
      <c r="D969" s="22" t="s">
        <v>1637</v>
      </c>
      <c r="E969" s="21" t="n">
        <v>1032</v>
      </c>
      <c r="F969" s="22" t="s">
        <v>1639</v>
      </c>
      <c r="G969" s="27" t="n">
        <v>1</v>
      </c>
      <c r="H969" s="17" t="n">
        <v>2158.15</v>
      </c>
      <c r="I969" s="17" t="n">
        <f aca="false">ROUND(G969*H969,2)</f>
        <v>2158.15</v>
      </c>
      <c r="J969" s="22" t="s">
        <v>725</v>
      </c>
    </row>
    <row r="970" customFormat="false" ht="15" hidden="false" customHeight="false" outlineLevel="0" collapsed="false">
      <c r="A970" s="22" t="s">
        <v>1066</v>
      </c>
      <c r="B970" s="23" t="n">
        <v>46052</v>
      </c>
      <c r="C970" s="22" t="s">
        <v>946</v>
      </c>
      <c r="D970" s="22" t="s">
        <v>1640</v>
      </c>
      <c r="E970" s="21" t="n">
        <v>1033</v>
      </c>
      <c r="F970" s="22" t="s">
        <v>1658</v>
      </c>
      <c r="G970" s="27" t="n">
        <v>1</v>
      </c>
      <c r="H970" s="17" t="n">
        <v>6232.06</v>
      </c>
      <c r="I970" s="17" t="n">
        <f aca="false">ROUND(G970*H970,2)</f>
        <v>6232.06</v>
      </c>
      <c r="J970" s="22" t="s">
        <v>728</v>
      </c>
    </row>
    <row r="971" customFormat="false" ht="15" hidden="false" customHeight="false" outlineLevel="0" collapsed="false">
      <c r="A971" s="22" t="s">
        <v>1066</v>
      </c>
      <c r="B971" s="23" t="n">
        <v>46052</v>
      </c>
      <c r="C971" s="22" t="s">
        <v>946</v>
      </c>
      <c r="D971" s="22" t="s">
        <v>1640</v>
      </c>
      <c r="E971" s="21" t="n">
        <v>1033</v>
      </c>
      <c r="F971" s="22" t="s">
        <v>1643</v>
      </c>
      <c r="G971" s="27" t="n">
        <v>1</v>
      </c>
      <c r="H971" s="17" t="n">
        <v>7416.55</v>
      </c>
      <c r="I971" s="17" t="n">
        <f aca="false">ROUND(G971*H971,2)</f>
        <v>7416.55</v>
      </c>
      <c r="J971" s="22" t="s">
        <v>728</v>
      </c>
    </row>
    <row r="972" customFormat="false" ht="15" hidden="false" customHeight="false" outlineLevel="0" collapsed="false">
      <c r="A972" s="22" t="s">
        <v>1096</v>
      </c>
      <c r="B972" s="23" t="n">
        <v>46066</v>
      </c>
      <c r="C972" s="22" t="s">
        <v>935</v>
      </c>
      <c r="D972" s="22" t="s">
        <v>1648</v>
      </c>
      <c r="E972" s="21" t="n">
        <v>1033</v>
      </c>
      <c r="F972" s="22" t="s">
        <v>1649</v>
      </c>
      <c r="G972" s="27" t="n">
        <v>9</v>
      </c>
      <c r="H972" s="17" t="n">
        <v>175.62</v>
      </c>
      <c r="I972" s="17" t="n">
        <f aca="false">ROUND(G972*H972,2)</f>
        <v>1580.58</v>
      </c>
      <c r="J972" s="22" t="s">
        <v>728</v>
      </c>
    </row>
    <row r="973" customFormat="false" ht="15" hidden="false" customHeight="false" outlineLevel="0" collapsed="false">
      <c r="A973" s="22" t="s">
        <v>1096</v>
      </c>
      <c r="B973" s="23" t="n">
        <v>46066</v>
      </c>
      <c r="C973" s="22" t="s">
        <v>935</v>
      </c>
      <c r="D973" s="22" t="s">
        <v>1648</v>
      </c>
      <c r="E973" s="21" t="n">
        <v>1033</v>
      </c>
      <c r="F973" s="22" t="s">
        <v>1651</v>
      </c>
      <c r="G973" s="27" t="n">
        <v>81</v>
      </c>
      <c r="H973" s="17" t="n">
        <v>35.85</v>
      </c>
      <c r="I973" s="17" t="n">
        <f aca="false">ROUND(G973*H973,2)</f>
        <v>2903.85</v>
      </c>
      <c r="J973" s="22" t="s">
        <v>728</v>
      </c>
    </row>
    <row r="974" customFormat="false" ht="15" hidden="false" customHeight="false" outlineLevel="0" collapsed="false">
      <c r="A974" s="22" t="s">
        <v>1096</v>
      </c>
      <c r="B974" s="23" t="n">
        <v>46066</v>
      </c>
      <c r="C974" s="22" t="s">
        <v>935</v>
      </c>
      <c r="D974" s="22" t="s">
        <v>1648</v>
      </c>
      <c r="E974" s="21" t="n">
        <v>1033</v>
      </c>
      <c r="F974" s="22" t="s">
        <v>1649</v>
      </c>
      <c r="G974" s="27" t="n">
        <v>10</v>
      </c>
      <c r="H974" s="17" t="n">
        <v>169.07</v>
      </c>
      <c r="I974" s="17" t="n">
        <f aca="false">ROUND(G974*H974,2)</f>
        <v>1690.7</v>
      </c>
      <c r="J974" s="22" t="s">
        <v>728</v>
      </c>
    </row>
    <row r="975" customFormat="false" ht="15" hidden="false" customHeight="false" outlineLevel="0" collapsed="false">
      <c r="A975" s="22" t="s">
        <v>1096</v>
      </c>
      <c r="B975" s="23" t="n">
        <v>46066</v>
      </c>
      <c r="C975" s="22" t="s">
        <v>935</v>
      </c>
      <c r="D975" s="22" t="s">
        <v>1648</v>
      </c>
      <c r="E975" s="21" t="n">
        <v>1033</v>
      </c>
      <c r="F975" s="22" t="s">
        <v>1650</v>
      </c>
      <c r="G975" s="27" t="n">
        <v>18</v>
      </c>
      <c r="H975" s="17" t="n">
        <v>42.4</v>
      </c>
      <c r="I975" s="17" t="n">
        <f aca="false">ROUND(G975*H975,2)</f>
        <v>763.2</v>
      </c>
      <c r="J975" s="22" t="s">
        <v>728</v>
      </c>
    </row>
    <row r="976" customFormat="false" ht="15" hidden="false" customHeight="false" outlineLevel="0" collapsed="false">
      <c r="A976" s="22" t="s">
        <v>1096</v>
      </c>
      <c r="B976" s="23" t="n">
        <v>46066</v>
      </c>
      <c r="C976" s="22" t="s">
        <v>935</v>
      </c>
      <c r="D976" s="22" t="s">
        <v>1648</v>
      </c>
      <c r="E976" s="21" t="n">
        <v>1033</v>
      </c>
      <c r="F976" s="22" t="s">
        <v>1650</v>
      </c>
      <c r="G976" s="27" t="n">
        <v>51</v>
      </c>
      <c r="H976" s="17" t="n">
        <v>44.08</v>
      </c>
      <c r="I976" s="17" t="n">
        <f aca="false">ROUND(G976*H976,2)</f>
        <v>2248.08</v>
      </c>
      <c r="J976" s="22" t="s">
        <v>728</v>
      </c>
    </row>
    <row r="977" customFormat="false" ht="15" hidden="false" customHeight="false" outlineLevel="0" collapsed="false">
      <c r="A977" s="22" t="s">
        <v>1113</v>
      </c>
      <c r="B977" s="23" t="n">
        <v>46072</v>
      </c>
      <c r="C977" s="22" t="s">
        <v>944</v>
      </c>
      <c r="D977" s="22" t="s">
        <v>1654</v>
      </c>
      <c r="E977" s="21" t="n">
        <v>1033</v>
      </c>
      <c r="F977" s="22" t="s">
        <v>1656</v>
      </c>
      <c r="G977" s="27" t="n">
        <v>1</v>
      </c>
      <c r="H977" s="17" t="n">
        <v>1478.87</v>
      </c>
      <c r="I977" s="17" t="n">
        <f aca="false">ROUND(G977*H977,2)</f>
        <v>1478.87</v>
      </c>
      <c r="J977" s="22" t="s">
        <v>725</v>
      </c>
    </row>
    <row r="978" customFormat="false" ht="15" hidden="false" customHeight="false" outlineLevel="0" collapsed="false">
      <c r="A978" s="22" t="s">
        <v>1113</v>
      </c>
      <c r="B978" s="23" t="n">
        <v>46072</v>
      </c>
      <c r="C978" s="22" t="s">
        <v>944</v>
      </c>
      <c r="D978" s="22" t="s">
        <v>1654</v>
      </c>
      <c r="E978" s="21" t="n">
        <v>1033</v>
      </c>
      <c r="F978" s="22" t="s">
        <v>1656</v>
      </c>
      <c r="G978" s="27" t="n">
        <v>1</v>
      </c>
      <c r="H978" s="17" t="n">
        <v>1543.72</v>
      </c>
      <c r="I978" s="17" t="n">
        <f aca="false">ROUND(G978*H978,2)</f>
        <v>1543.72</v>
      </c>
      <c r="J978" s="22" t="s">
        <v>725</v>
      </c>
    </row>
    <row r="979" customFormat="false" ht="15" hidden="false" customHeight="false" outlineLevel="0" collapsed="false">
      <c r="A979" s="22" t="s">
        <v>1232</v>
      </c>
      <c r="B979" s="23" t="n">
        <v>46111</v>
      </c>
      <c r="C979" s="22" t="s">
        <v>964</v>
      </c>
      <c r="D979" s="22" t="s">
        <v>1630</v>
      </c>
      <c r="E979" s="21" t="n">
        <v>1034</v>
      </c>
      <c r="F979" s="22" t="s">
        <v>1631</v>
      </c>
      <c r="G979" s="27" t="n">
        <v>5</v>
      </c>
      <c r="H979" s="17" t="n">
        <v>234.52</v>
      </c>
      <c r="I979" s="17" t="n">
        <f aca="false">ROUND(G979*H979,2)</f>
        <v>1172.6</v>
      </c>
      <c r="J979" s="22" t="s">
        <v>725</v>
      </c>
    </row>
    <row r="980" customFormat="false" ht="15" hidden="false" customHeight="false" outlineLevel="0" collapsed="false">
      <c r="A980" s="22" t="s">
        <v>1232</v>
      </c>
      <c r="B980" s="23" t="n">
        <v>46111</v>
      </c>
      <c r="C980" s="22" t="s">
        <v>964</v>
      </c>
      <c r="D980" s="22" t="s">
        <v>1630</v>
      </c>
      <c r="E980" s="21" t="n">
        <v>1034</v>
      </c>
      <c r="F980" s="22" t="s">
        <v>1632</v>
      </c>
      <c r="G980" s="27" t="n">
        <v>12</v>
      </c>
      <c r="H980" s="17" t="n">
        <v>123.53</v>
      </c>
      <c r="I980" s="17" t="n">
        <f aca="false">ROUND(G980*H980,2)</f>
        <v>1482.36</v>
      </c>
      <c r="J980" s="22" t="s">
        <v>725</v>
      </c>
    </row>
    <row r="981" customFormat="false" ht="15" hidden="false" customHeight="false" outlineLevel="0" collapsed="false">
      <c r="A981" s="22" t="s">
        <v>1232</v>
      </c>
      <c r="B981" s="23" t="n">
        <v>46111</v>
      </c>
      <c r="C981" s="22" t="s">
        <v>964</v>
      </c>
      <c r="D981" s="22" t="s">
        <v>1630</v>
      </c>
      <c r="E981" s="21" t="n">
        <v>1034</v>
      </c>
      <c r="F981" s="22" t="s">
        <v>1631</v>
      </c>
      <c r="G981" s="27" t="n">
        <v>13</v>
      </c>
      <c r="H981" s="17" t="n">
        <v>237.61</v>
      </c>
      <c r="I981" s="17" t="n">
        <f aca="false">ROUND(G981*H981,2)</f>
        <v>3088.93</v>
      </c>
      <c r="J981" s="22" t="s">
        <v>725</v>
      </c>
    </row>
    <row r="982" customFormat="false" ht="15" hidden="false" customHeight="false" outlineLevel="0" collapsed="false">
      <c r="A982" s="22" t="s">
        <v>1232</v>
      </c>
      <c r="B982" s="23" t="n">
        <v>46111</v>
      </c>
      <c r="C982" s="22" t="s">
        <v>964</v>
      </c>
      <c r="D982" s="22" t="s">
        <v>1630</v>
      </c>
      <c r="E982" s="21" t="n">
        <v>1034</v>
      </c>
      <c r="F982" s="22" t="s">
        <v>1631</v>
      </c>
      <c r="G982" s="27" t="n">
        <v>5</v>
      </c>
      <c r="H982" s="17" t="n">
        <v>226.3</v>
      </c>
      <c r="I982" s="17" t="n">
        <f aca="false">ROUND(G982*H982,2)</f>
        <v>1131.5</v>
      </c>
      <c r="J982" s="22" t="s">
        <v>725</v>
      </c>
    </row>
    <row r="983" customFormat="false" ht="15" hidden="false" customHeight="false" outlineLevel="0" collapsed="false">
      <c r="A983" s="22" t="s">
        <v>1232</v>
      </c>
      <c r="B983" s="23" t="n">
        <v>46111</v>
      </c>
      <c r="C983" s="22" t="s">
        <v>964</v>
      </c>
      <c r="D983" s="22" t="s">
        <v>1630</v>
      </c>
      <c r="E983" s="21" t="n">
        <v>1034</v>
      </c>
      <c r="F983" s="22" t="s">
        <v>1631</v>
      </c>
      <c r="G983" s="27" t="n">
        <v>11</v>
      </c>
      <c r="H983" s="17" t="n">
        <v>240.53</v>
      </c>
      <c r="I983" s="17" t="n">
        <f aca="false">ROUND(G983*H983,2)</f>
        <v>2645.83</v>
      </c>
      <c r="J983" s="22" t="s">
        <v>725</v>
      </c>
    </row>
    <row r="984" customFormat="false" ht="15" hidden="false" customHeight="false" outlineLevel="0" collapsed="false">
      <c r="A984" s="22" t="s">
        <v>1312</v>
      </c>
      <c r="B984" s="23" t="n">
        <v>46142</v>
      </c>
      <c r="C984" s="22" t="s">
        <v>959</v>
      </c>
      <c r="D984" s="22" t="s">
        <v>1633</v>
      </c>
      <c r="E984" s="21" t="n">
        <v>1034</v>
      </c>
      <c r="F984" s="22" t="s">
        <v>1636</v>
      </c>
      <c r="G984" s="27" t="n">
        <v>12</v>
      </c>
      <c r="H984" s="17" t="n">
        <v>128.12</v>
      </c>
      <c r="I984" s="17" t="n">
        <f aca="false">ROUND(G984*H984,2)</f>
        <v>1537.44</v>
      </c>
      <c r="J984" s="22" t="s">
        <v>725</v>
      </c>
    </row>
    <row r="985" customFormat="false" ht="15" hidden="false" customHeight="false" outlineLevel="0" collapsed="false">
      <c r="A985" s="22" t="s">
        <v>1312</v>
      </c>
      <c r="B985" s="23" t="n">
        <v>46142</v>
      </c>
      <c r="C985" s="22" t="s">
        <v>959</v>
      </c>
      <c r="D985" s="22" t="s">
        <v>1633</v>
      </c>
      <c r="E985" s="21" t="n">
        <v>1034</v>
      </c>
      <c r="F985" s="22" t="s">
        <v>1636</v>
      </c>
      <c r="G985" s="27" t="n">
        <v>21</v>
      </c>
      <c r="H985" s="17" t="n">
        <v>121.04</v>
      </c>
      <c r="I985" s="17" t="n">
        <f aca="false">ROUND(G985*H985,2)</f>
        <v>2541.84</v>
      </c>
      <c r="J985" s="22" t="s">
        <v>725</v>
      </c>
    </row>
    <row r="986" customFormat="false" ht="15" hidden="false" customHeight="false" outlineLevel="0" collapsed="false">
      <c r="A986" s="22" t="s">
        <v>1312</v>
      </c>
      <c r="B986" s="23" t="n">
        <v>46142</v>
      </c>
      <c r="C986" s="22" t="s">
        <v>959</v>
      </c>
      <c r="D986" s="22" t="s">
        <v>1633</v>
      </c>
      <c r="E986" s="21" t="n">
        <v>1034</v>
      </c>
      <c r="F986" s="22" t="s">
        <v>1634</v>
      </c>
      <c r="G986" s="27" t="n">
        <v>18</v>
      </c>
      <c r="H986" s="17" t="n">
        <v>60.88</v>
      </c>
      <c r="I986" s="17" t="n">
        <f aca="false">ROUND(G986*H986,2)</f>
        <v>1095.84</v>
      </c>
      <c r="J986" s="22" t="s">
        <v>725</v>
      </c>
    </row>
    <row r="987" customFormat="false" ht="15" hidden="false" customHeight="false" outlineLevel="0" collapsed="false">
      <c r="A987" s="22" t="s">
        <v>1381</v>
      </c>
      <c r="B987" s="23" t="n">
        <v>46162</v>
      </c>
      <c r="C987" s="22" t="s">
        <v>999</v>
      </c>
      <c r="D987" s="22" t="s">
        <v>1644</v>
      </c>
      <c r="E987" s="21" t="n">
        <v>1034</v>
      </c>
      <c r="F987" s="22" t="s">
        <v>1646</v>
      </c>
      <c r="G987" s="27" t="n">
        <v>3</v>
      </c>
      <c r="H987" s="17" t="n">
        <v>755.5</v>
      </c>
      <c r="I987" s="17" t="n">
        <f aca="false">ROUND(G987*H987,2)</f>
        <v>2266.5</v>
      </c>
      <c r="J987" s="22" t="s">
        <v>728</v>
      </c>
    </row>
    <row r="988" customFormat="false" ht="15" hidden="false" customHeight="false" outlineLevel="0" collapsed="false">
      <c r="A988" s="22" t="s">
        <v>1381</v>
      </c>
      <c r="B988" s="23" t="n">
        <v>46162</v>
      </c>
      <c r="C988" s="22" t="s">
        <v>999</v>
      </c>
      <c r="D988" s="22" t="s">
        <v>1644</v>
      </c>
      <c r="E988" s="21" t="n">
        <v>1034</v>
      </c>
      <c r="F988" s="22" t="s">
        <v>1646</v>
      </c>
      <c r="G988" s="27" t="n">
        <v>1</v>
      </c>
      <c r="H988" s="17" t="n">
        <v>773.98</v>
      </c>
      <c r="I988" s="17" t="n">
        <f aca="false">ROUND(G988*H988,2)</f>
        <v>773.98</v>
      </c>
      <c r="J988" s="22" t="s">
        <v>728</v>
      </c>
    </row>
    <row r="989" customFormat="false" ht="15" hidden="false" customHeight="false" outlineLevel="0" collapsed="false">
      <c r="A989" s="22" t="s">
        <v>1381</v>
      </c>
      <c r="B989" s="23" t="n">
        <v>46162</v>
      </c>
      <c r="C989" s="22" t="s">
        <v>999</v>
      </c>
      <c r="D989" s="22" t="s">
        <v>1644</v>
      </c>
      <c r="E989" s="21" t="n">
        <v>1034</v>
      </c>
      <c r="F989" s="22" t="s">
        <v>1646</v>
      </c>
      <c r="G989" s="27" t="n">
        <v>2</v>
      </c>
      <c r="H989" s="17" t="n">
        <v>776.65</v>
      </c>
      <c r="I989" s="17" t="n">
        <f aca="false">ROUND(G989*H989,2)</f>
        <v>1553.3</v>
      </c>
      <c r="J989" s="22" t="s">
        <v>728</v>
      </c>
    </row>
    <row r="990" customFormat="false" ht="15" hidden="false" customHeight="false" outlineLevel="0" collapsed="false">
      <c r="A990" s="22" t="s">
        <v>1381</v>
      </c>
      <c r="B990" s="23" t="n">
        <v>46162</v>
      </c>
      <c r="C990" s="22" t="s">
        <v>999</v>
      </c>
      <c r="D990" s="22" t="s">
        <v>1644</v>
      </c>
      <c r="E990" s="21" t="n">
        <v>1034</v>
      </c>
      <c r="F990" s="22" t="s">
        <v>1645</v>
      </c>
      <c r="G990" s="27" t="n">
        <v>2</v>
      </c>
      <c r="H990" s="17" t="n">
        <v>670.97</v>
      </c>
      <c r="I990" s="17" t="n">
        <f aca="false">ROUND(G990*H990,2)</f>
        <v>1341.94</v>
      </c>
      <c r="J990" s="22" t="s">
        <v>728</v>
      </c>
    </row>
    <row r="991" customFormat="false" ht="15" hidden="false" customHeight="false" outlineLevel="0" collapsed="false">
      <c r="A991" s="22" t="s">
        <v>1381</v>
      </c>
      <c r="B991" s="23" t="n">
        <v>46162</v>
      </c>
      <c r="C991" s="22" t="s">
        <v>999</v>
      </c>
      <c r="D991" s="22" t="s">
        <v>1644</v>
      </c>
      <c r="E991" s="21" t="n">
        <v>1034</v>
      </c>
      <c r="F991" s="22" t="s">
        <v>1645</v>
      </c>
      <c r="G991" s="27" t="n">
        <v>2</v>
      </c>
      <c r="H991" s="17" t="n">
        <v>646.85</v>
      </c>
      <c r="I991" s="17" t="n">
        <f aca="false">ROUND(G991*H991,2)</f>
        <v>1293.7</v>
      </c>
      <c r="J991" s="22" t="s">
        <v>728</v>
      </c>
    </row>
    <row r="992" customFormat="false" ht="15" hidden="false" customHeight="false" outlineLevel="0" collapsed="false">
      <c r="A992" s="22" t="s">
        <v>1105</v>
      </c>
      <c r="B992" s="23" t="n">
        <v>46069</v>
      </c>
      <c r="C992" s="22" t="s">
        <v>933</v>
      </c>
      <c r="D992" s="22" t="s">
        <v>1625</v>
      </c>
      <c r="E992" s="21" t="n">
        <v>1034</v>
      </c>
      <c r="F992" s="22" t="s">
        <v>1626</v>
      </c>
      <c r="G992" s="27" t="n">
        <v>44</v>
      </c>
      <c r="H992" s="17" t="n">
        <v>58.69</v>
      </c>
      <c r="I992" s="17" t="n">
        <f aca="false">ROUND(G992*H992,2)</f>
        <v>2582.36</v>
      </c>
      <c r="J992" s="22" t="s">
        <v>725</v>
      </c>
    </row>
    <row r="993" customFormat="false" ht="15" hidden="false" customHeight="false" outlineLevel="0" collapsed="false">
      <c r="A993" s="22" t="s">
        <v>1105</v>
      </c>
      <c r="B993" s="23" t="n">
        <v>46069</v>
      </c>
      <c r="C993" s="22" t="s">
        <v>933</v>
      </c>
      <c r="D993" s="22" t="s">
        <v>1625</v>
      </c>
      <c r="E993" s="21" t="n">
        <v>1034</v>
      </c>
      <c r="F993" s="22" t="s">
        <v>1628</v>
      </c>
      <c r="G993" s="27" t="n">
        <v>7</v>
      </c>
      <c r="H993" s="17" t="n">
        <v>429.94</v>
      </c>
      <c r="I993" s="17" t="n">
        <f aca="false">ROUND(G993*H993,2)</f>
        <v>3009.58</v>
      </c>
      <c r="J993" s="22" t="s">
        <v>725</v>
      </c>
    </row>
    <row r="994" customFormat="false" ht="15" hidden="false" customHeight="false" outlineLevel="0" collapsed="false">
      <c r="A994" s="22" t="s">
        <v>1105</v>
      </c>
      <c r="B994" s="23" t="n">
        <v>46069</v>
      </c>
      <c r="C994" s="22" t="s">
        <v>933</v>
      </c>
      <c r="D994" s="22" t="s">
        <v>1625</v>
      </c>
      <c r="E994" s="21" t="n">
        <v>1034</v>
      </c>
      <c r="F994" s="22" t="s">
        <v>1627</v>
      </c>
      <c r="G994" s="27" t="n">
        <v>18</v>
      </c>
      <c r="H994" s="17" t="n">
        <v>49.36</v>
      </c>
      <c r="I994" s="17" t="n">
        <f aca="false">ROUND(G994*H994,2)</f>
        <v>888.48</v>
      </c>
      <c r="J994" s="22" t="s">
        <v>725</v>
      </c>
    </row>
    <row r="995" customFormat="false" ht="15" hidden="false" customHeight="false" outlineLevel="0" collapsed="false">
      <c r="A995" s="22" t="s">
        <v>1105</v>
      </c>
      <c r="B995" s="23" t="n">
        <v>46069</v>
      </c>
      <c r="C995" s="22" t="s">
        <v>933</v>
      </c>
      <c r="D995" s="22" t="s">
        <v>1625</v>
      </c>
      <c r="E995" s="21" t="n">
        <v>1034</v>
      </c>
      <c r="F995" s="22" t="s">
        <v>1628</v>
      </c>
      <c r="G995" s="27" t="n">
        <v>2</v>
      </c>
      <c r="H995" s="17" t="n">
        <v>407.97</v>
      </c>
      <c r="I995" s="17" t="n">
        <f aca="false">ROUND(G995*H995,2)</f>
        <v>815.94</v>
      </c>
      <c r="J995" s="22" t="s">
        <v>725</v>
      </c>
    </row>
    <row r="996" customFormat="false" ht="15" hidden="false" customHeight="false" outlineLevel="0" collapsed="false">
      <c r="A996" s="22" t="s">
        <v>1366</v>
      </c>
      <c r="B996" s="23" t="n">
        <v>46156</v>
      </c>
      <c r="C996" s="22" t="s">
        <v>939</v>
      </c>
      <c r="D996" s="22" t="s">
        <v>1621</v>
      </c>
      <c r="E996" s="21" t="n">
        <v>1034</v>
      </c>
      <c r="F996" s="22" t="s">
        <v>1624</v>
      </c>
      <c r="G996" s="27" t="n">
        <v>74</v>
      </c>
      <c r="H996" s="17" t="n">
        <v>19.56</v>
      </c>
      <c r="I996" s="17" t="n">
        <f aca="false">ROUND(G996*H996,2)</f>
        <v>1447.44</v>
      </c>
      <c r="J996" s="22" t="s">
        <v>725</v>
      </c>
    </row>
    <row r="997" customFormat="false" ht="15" hidden="false" customHeight="false" outlineLevel="0" collapsed="false">
      <c r="A997" s="22" t="s">
        <v>1366</v>
      </c>
      <c r="B997" s="23" t="n">
        <v>46156</v>
      </c>
      <c r="C997" s="22" t="s">
        <v>939</v>
      </c>
      <c r="D997" s="22" t="s">
        <v>1621</v>
      </c>
      <c r="E997" s="21" t="n">
        <v>1034</v>
      </c>
      <c r="F997" s="22" t="s">
        <v>1623</v>
      </c>
      <c r="G997" s="27" t="n">
        <v>6</v>
      </c>
      <c r="H997" s="17" t="n">
        <v>145.07</v>
      </c>
      <c r="I997" s="17" t="n">
        <f aca="false">ROUND(G997*H997,2)</f>
        <v>870.42</v>
      </c>
      <c r="J997" s="22" t="s">
        <v>725</v>
      </c>
    </row>
    <row r="998" customFormat="false" ht="15" hidden="false" customHeight="false" outlineLevel="0" collapsed="false">
      <c r="A998" s="22" t="s">
        <v>1366</v>
      </c>
      <c r="B998" s="23" t="n">
        <v>46156</v>
      </c>
      <c r="C998" s="22" t="s">
        <v>939</v>
      </c>
      <c r="D998" s="22" t="s">
        <v>1621</v>
      </c>
      <c r="E998" s="21" t="n">
        <v>1034</v>
      </c>
      <c r="F998" s="22" t="s">
        <v>1622</v>
      </c>
      <c r="G998" s="27" t="n">
        <v>23</v>
      </c>
      <c r="H998" s="17" t="n">
        <v>97.88</v>
      </c>
      <c r="I998" s="17" t="n">
        <f aca="false">ROUND(G998*H998,2)</f>
        <v>2251.24</v>
      </c>
      <c r="J998" s="22" t="s">
        <v>725</v>
      </c>
    </row>
    <row r="999" customFormat="false" ht="15" hidden="false" customHeight="false" outlineLevel="0" collapsed="false">
      <c r="A999" s="22" t="s">
        <v>1366</v>
      </c>
      <c r="B999" s="23" t="n">
        <v>46156</v>
      </c>
      <c r="C999" s="22" t="s">
        <v>939</v>
      </c>
      <c r="D999" s="22" t="s">
        <v>1621</v>
      </c>
      <c r="E999" s="21" t="n">
        <v>1034</v>
      </c>
      <c r="F999" s="22" t="s">
        <v>1624</v>
      </c>
      <c r="G999" s="27" t="n">
        <v>63</v>
      </c>
      <c r="H999" s="17" t="n">
        <v>18.75</v>
      </c>
      <c r="I999" s="17" t="n">
        <f aca="false">ROUND(G999*H999,2)</f>
        <v>1181.25</v>
      </c>
      <c r="J999" s="22" t="s">
        <v>725</v>
      </c>
    </row>
    <row r="1000" customFormat="false" ht="15" hidden="false" customHeight="false" outlineLevel="0" collapsed="false">
      <c r="A1000" s="22" t="s">
        <v>1195</v>
      </c>
      <c r="B1000" s="23" t="n">
        <v>46098</v>
      </c>
      <c r="C1000" s="22" t="s">
        <v>935</v>
      </c>
      <c r="D1000" s="22" t="s">
        <v>1648</v>
      </c>
      <c r="E1000" s="21" t="n">
        <v>1034</v>
      </c>
      <c r="F1000" s="22" t="s">
        <v>1651</v>
      </c>
      <c r="G1000" s="27" t="n">
        <v>23</v>
      </c>
      <c r="H1000" s="17" t="n">
        <v>37.79</v>
      </c>
      <c r="I1000" s="17" t="n">
        <f aca="false">ROUND(G1000*H1000,2)</f>
        <v>869.17</v>
      </c>
      <c r="J1000" s="22" t="s">
        <v>725</v>
      </c>
    </row>
    <row r="1001" customFormat="false" ht="15" hidden="false" customHeight="false" outlineLevel="0" collapsed="false">
      <c r="A1001" s="22" t="s">
        <v>1195</v>
      </c>
      <c r="B1001" s="23" t="n">
        <v>46098</v>
      </c>
      <c r="C1001" s="22" t="s">
        <v>935</v>
      </c>
      <c r="D1001" s="22" t="s">
        <v>1648</v>
      </c>
      <c r="E1001" s="21" t="n">
        <v>1034</v>
      </c>
      <c r="F1001" s="22" t="s">
        <v>1651</v>
      </c>
      <c r="G1001" s="27" t="n">
        <v>33</v>
      </c>
      <c r="H1001" s="17" t="n">
        <v>37.63</v>
      </c>
      <c r="I1001" s="17" t="n">
        <f aca="false">ROUND(G1001*H1001,2)</f>
        <v>1241.79</v>
      </c>
      <c r="J1001" s="22" t="s">
        <v>725</v>
      </c>
    </row>
    <row r="1002" customFormat="false" ht="15" hidden="false" customHeight="false" outlineLevel="0" collapsed="false">
      <c r="A1002" s="22" t="s">
        <v>1071</v>
      </c>
      <c r="B1002" s="23" t="n">
        <v>46056</v>
      </c>
      <c r="C1002" s="22" t="s">
        <v>929</v>
      </c>
      <c r="D1002" s="22" t="s">
        <v>1637</v>
      </c>
      <c r="E1002" s="21" t="n">
        <v>1034</v>
      </c>
      <c r="F1002" s="22" t="s">
        <v>1639</v>
      </c>
      <c r="G1002" s="27" t="n">
        <v>1</v>
      </c>
      <c r="H1002" s="17" t="n">
        <v>2195.23</v>
      </c>
      <c r="I1002" s="17" t="n">
        <f aca="false">ROUND(G1002*H1002,2)</f>
        <v>2195.23</v>
      </c>
      <c r="J1002" s="22" t="s">
        <v>725</v>
      </c>
    </row>
    <row r="1003" customFormat="false" ht="15" hidden="false" customHeight="false" outlineLevel="0" collapsed="false">
      <c r="A1003" s="22" t="s">
        <v>1071</v>
      </c>
      <c r="B1003" s="23" t="n">
        <v>46056</v>
      </c>
      <c r="C1003" s="22" t="s">
        <v>929</v>
      </c>
      <c r="D1003" s="22" t="s">
        <v>1637</v>
      </c>
      <c r="E1003" s="21" t="n">
        <v>1034</v>
      </c>
      <c r="F1003" s="22" t="s">
        <v>1647</v>
      </c>
      <c r="G1003" s="27" t="n">
        <v>33</v>
      </c>
      <c r="H1003" s="17" t="n">
        <v>41.2</v>
      </c>
      <c r="I1003" s="17" t="n">
        <f aca="false">ROUND(G1003*H1003,2)</f>
        <v>1359.6</v>
      </c>
      <c r="J1003" s="22" t="s">
        <v>725</v>
      </c>
    </row>
    <row r="1004" customFormat="false" ht="15" hidden="false" customHeight="false" outlineLevel="0" collapsed="false">
      <c r="A1004" s="22" t="s">
        <v>1403</v>
      </c>
      <c r="B1004" s="23" t="n">
        <v>46172</v>
      </c>
      <c r="C1004" s="22" t="s">
        <v>986</v>
      </c>
      <c r="D1004" s="22" t="s">
        <v>1640</v>
      </c>
      <c r="E1004" s="21" t="n">
        <v>1034</v>
      </c>
      <c r="F1004" s="22" t="s">
        <v>1658</v>
      </c>
      <c r="G1004" s="27" t="n">
        <v>1</v>
      </c>
      <c r="H1004" s="17" t="n">
        <v>6430.41</v>
      </c>
      <c r="I1004" s="17" t="n">
        <f aca="false">ROUND(G1004*H1004,2)</f>
        <v>6430.41</v>
      </c>
      <c r="J1004" s="22" t="s">
        <v>725</v>
      </c>
    </row>
    <row r="1005" customFormat="false" ht="15" hidden="false" customHeight="false" outlineLevel="0" collapsed="false">
      <c r="A1005" s="22" t="s">
        <v>1403</v>
      </c>
      <c r="B1005" s="23" t="n">
        <v>46172</v>
      </c>
      <c r="C1005" s="22" t="s">
        <v>986</v>
      </c>
      <c r="D1005" s="22" t="s">
        <v>1640</v>
      </c>
      <c r="E1005" s="21" t="n">
        <v>1034</v>
      </c>
      <c r="F1005" s="22" t="s">
        <v>1642</v>
      </c>
      <c r="G1005" s="27" t="n">
        <v>1</v>
      </c>
      <c r="H1005" s="17" t="n">
        <v>4065.08</v>
      </c>
      <c r="I1005" s="17" t="n">
        <f aca="false">ROUND(G1005*H1005,2)</f>
        <v>4065.08</v>
      </c>
      <c r="J1005" s="22" t="s">
        <v>725</v>
      </c>
    </row>
    <row r="1006" customFormat="false" ht="15" hidden="false" customHeight="false" outlineLevel="0" collapsed="false">
      <c r="A1006" s="22" t="s">
        <v>1403</v>
      </c>
      <c r="B1006" s="23" t="n">
        <v>46172</v>
      </c>
      <c r="C1006" s="22" t="s">
        <v>986</v>
      </c>
      <c r="D1006" s="22" t="s">
        <v>1640</v>
      </c>
      <c r="E1006" s="21" t="n">
        <v>1034</v>
      </c>
      <c r="F1006" s="22" t="s">
        <v>1643</v>
      </c>
      <c r="G1006" s="27" t="n">
        <v>1</v>
      </c>
      <c r="H1006" s="17" t="n">
        <v>7108.27</v>
      </c>
      <c r="I1006" s="17" t="n">
        <f aca="false">ROUND(G1006*H1006,2)</f>
        <v>7108.27</v>
      </c>
      <c r="J1006" s="22" t="s">
        <v>725</v>
      </c>
    </row>
    <row r="1007" customFormat="false" ht="15" hidden="false" customHeight="false" outlineLevel="0" collapsed="false">
      <c r="A1007" s="22" t="s">
        <v>1253</v>
      </c>
      <c r="B1007" s="23" t="n">
        <v>46119</v>
      </c>
      <c r="C1007" s="22" t="s">
        <v>989</v>
      </c>
      <c r="D1007" s="22" t="s">
        <v>1640</v>
      </c>
      <c r="E1007" s="21" t="n">
        <v>1034</v>
      </c>
      <c r="F1007" s="22" t="s">
        <v>1658</v>
      </c>
      <c r="G1007" s="27" t="n">
        <v>1</v>
      </c>
      <c r="H1007" s="17" t="n">
        <v>6477.15</v>
      </c>
      <c r="I1007" s="17" t="n">
        <f aca="false">ROUND(G1007*H1007,2)</f>
        <v>6477.15</v>
      </c>
      <c r="J1007" s="22" t="s">
        <v>725</v>
      </c>
    </row>
    <row r="1008" customFormat="false" ht="15" hidden="false" customHeight="false" outlineLevel="0" collapsed="false">
      <c r="A1008" s="22" t="s">
        <v>1253</v>
      </c>
      <c r="B1008" s="23" t="n">
        <v>46119</v>
      </c>
      <c r="C1008" s="22" t="s">
        <v>989</v>
      </c>
      <c r="D1008" s="22" t="s">
        <v>1640</v>
      </c>
      <c r="E1008" s="21" t="n">
        <v>1034</v>
      </c>
      <c r="F1008" s="22" t="s">
        <v>1643</v>
      </c>
      <c r="G1008" s="27" t="n">
        <v>1</v>
      </c>
      <c r="H1008" s="17" t="n">
        <v>7562.94</v>
      </c>
      <c r="I1008" s="17" t="n">
        <f aca="false">ROUND(G1008*H1008,2)</f>
        <v>7562.94</v>
      </c>
      <c r="J1008" s="22" t="s">
        <v>725</v>
      </c>
    </row>
    <row r="1009" customFormat="false" ht="15" hidden="false" customHeight="false" outlineLevel="0" collapsed="false">
      <c r="A1009" s="22" t="s">
        <v>1253</v>
      </c>
      <c r="B1009" s="23" t="n">
        <v>46119</v>
      </c>
      <c r="C1009" s="22" t="s">
        <v>989</v>
      </c>
      <c r="D1009" s="22" t="s">
        <v>1640</v>
      </c>
      <c r="E1009" s="21" t="n">
        <v>1034</v>
      </c>
      <c r="F1009" s="22" t="s">
        <v>1658</v>
      </c>
      <c r="G1009" s="27" t="n">
        <v>1</v>
      </c>
      <c r="H1009" s="17" t="n">
        <v>6348.34</v>
      </c>
      <c r="I1009" s="17" t="n">
        <f aca="false">ROUND(G1009*H1009,2)</f>
        <v>6348.34</v>
      </c>
      <c r="J1009" s="22" t="s">
        <v>725</v>
      </c>
    </row>
    <row r="1010" customFormat="false" ht="15" hidden="false" customHeight="false" outlineLevel="0" collapsed="false">
      <c r="A1010" s="22" t="s">
        <v>1296</v>
      </c>
      <c r="B1010" s="23" t="n">
        <v>46136</v>
      </c>
      <c r="C1010" s="22" t="s">
        <v>957</v>
      </c>
      <c r="D1010" s="22" t="s">
        <v>1625</v>
      </c>
      <c r="E1010" s="21" t="n">
        <v>1035</v>
      </c>
      <c r="F1010" s="22" t="s">
        <v>1627</v>
      </c>
      <c r="G1010" s="27" t="n">
        <v>13</v>
      </c>
      <c r="H1010" s="17" t="n">
        <v>49.07</v>
      </c>
      <c r="I1010" s="17" t="n">
        <f aca="false">ROUND(G1010*H1010,2)</f>
        <v>637.91</v>
      </c>
      <c r="J1010" s="22" t="s">
        <v>725</v>
      </c>
    </row>
    <row r="1011" customFormat="false" ht="15" hidden="false" customHeight="false" outlineLevel="0" collapsed="false">
      <c r="A1011" s="22" t="s">
        <v>1296</v>
      </c>
      <c r="B1011" s="23" t="n">
        <v>46136</v>
      </c>
      <c r="C1011" s="22" t="s">
        <v>957</v>
      </c>
      <c r="D1011" s="22" t="s">
        <v>1625</v>
      </c>
      <c r="E1011" s="21" t="n">
        <v>1035</v>
      </c>
      <c r="F1011" s="22" t="s">
        <v>1627</v>
      </c>
      <c r="G1011" s="27" t="n">
        <v>33</v>
      </c>
      <c r="H1011" s="17" t="n">
        <v>50.76</v>
      </c>
      <c r="I1011" s="17" t="n">
        <f aca="false">ROUND(G1011*H1011,2)</f>
        <v>1675.08</v>
      </c>
      <c r="J1011" s="22" t="s">
        <v>725</v>
      </c>
    </row>
    <row r="1012" customFormat="false" ht="15" hidden="false" customHeight="false" outlineLevel="0" collapsed="false">
      <c r="A1012" s="22" t="s">
        <v>1296</v>
      </c>
      <c r="B1012" s="23" t="n">
        <v>46136</v>
      </c>
      <c r="C1012" s="22" t="s">
        <v>957</v>
      </c>
      <c r="D1012" s="22" t="s">
        <v>1625</v>
      </c>
      <c r="E1012" s="21" t="n">
        <v>1035</v>
      </c>
      <c r="F1012" s="22" t="s">
        <v>1626</v>
      </c>
      <c r="G1012" s="27" t="n">
        <v>26</v>
      </c>
      <c r="H1012" s="17" t="n">
        <v>60.58</v>
      </c>
      <c r="I1012" s="17" t="n">
        <f aca="false">ROUND(G1012*H1012,2)</f>
        <v>1575.08</v>
      </c>
      <c r="J1012" s="22" t="s">
        <v>725</v>
      </c>
    </row>
    <row r="1013" customFormat="false" ht="15" hidden="false" customHeight="false" outlineLevel="0" collapsed="false">
      <c r="A1013" s="22" t="s">
        <v>1296</v>
      </c>
      <c r="B1013" s="23" t="n">
        <v>46136</v>
      </c>
      <c r="C1013" s="22" t="s">
        <v>957</v>
      </c>
      <c r="D1013" s="22" t="s">
        <v>1625</v>
      </c>
      <c r="E1013" s="21" t="n">
        <v>1035</v>
      </c>
      <c r="F1013" s="22" t="s">
        <v>1627</v>
      </c>
      <c r="G1013" s="27" t="n">
        <v>52</v>
      </c>
      <c r="H1013" s="17" t="n">
        <v>50.15</v>
      </c>
      <c r="I1013" s="17" t="n">
        <f aca="false">ROUND(G1013*H1013,2)</f>
        <v>2607.8</v>
      </c>
      <c r="J1013" s="22" t="s">
        <v>725</v>
      </c>
    </row>
    <row r="1014" customFormat="false" ht="15" hidden="false" customHeight="false" outlineLevel="0" collapsed="false">
      <c r="A1014" s="22" t="s">
        <v>1386</v>
      </c>
      <c r="B1014" s="23" t="n">
        <v>46164</v>
      </c>
      <c r="C1014" s="22" t="s">
        <v>944</v>
      </c>
      <c r="D1014" s="22" t="s">
        <v>1654</v>
      </c>
      <c r="E1014" s="21" t="n">
        <v>1035</v>
      </c>
      <c r="F1014" s="22" t="s">
        <v>1657</v>
      </c>
      <c r="G1014" s="27" t="n">
        <v>4</v>
      </c>
      <c r="H1014" s="17" t="n">
        <v>688.06</v>
      </c>
      <c r="I1014" s="17" t="n">
        <f aca="false">ROUND(G1014*H1014,2)</f>
        <v>2752.24</v>
      </c>
      <c r="J1014" s="22" t="s">
        <v>725</v>
      </c>
    </row>
    <row r="1015" customFormat="false" ht="15" hidden="false" customHeight="false" outlineLevel="0" collapsed="false">
      <c r="A1015" s="22" t="s">
        <v>1386</v>
      </c>
      <c r="B1015" s="23" t="n">
        <v>46164</v>
      </c>
      <c r="C1015" s="22" t="s">
        <v>944</v>
      </c>
      <c r="D1015" s="22" t="s">
        <v>1654</v>
      </c>
      <c r="E1015" s="21" t="n">
        <v>1035</v>
      </c>
      <c r="F1015" s="22" t="s">
        <v>1656</v>
      </c>
      <c r="G1015" s="27" t="n">
        <v>1</v>
      </c>
      <c r="H1015" s="17" t="n">
        <v>1473.41</v>
      </c>
      <c r="I1015" s="17" t="n">
        <f aca="false">ROUND(G1015*H1015,2)</f>
        <v>1473.41</v>
      </c>
      <c r="J1015" s="22" t="s">
        <v>725</v>
      </c>
    </row>
    <row r="1016" customFormat="false" ht="15" hidden="false" customHeight="false" outlineLevel="0" collapsed="false">
      <c r="A1016" s="22" t="s">
        <v>1386</v>
      </c>
      <c r="B1016" s="23" t="n">
        <v>46164</v>
      </c>
      <c r="C1016" s="22" t="s">
        <v>944</v>
      </c>
      <c r="D1016" s="22" t="s">
        <v>1654</v>
      </c>
      <c r="E1016" s="21" t="n">
        <v>1035</v>
      </c>
      <c r="F1016" s="22" t="s">
        <v>1657</v>
      </c>
      <c r="G1016" s="27" t="n">
        <v>2</v>
      </c>
      <c r="H1016" s="17" t="n">
        <v>706.11</v>
      </c>
      <c r="I1016" s="17" t="n">
        <f aca="false">ROUND(G1016*H1016,2)</f>
        <v>1412.22</v>
      </c>
      <c r="J1016" s="22" t="s">
        <v>725</v>
      </c>
    </row>
    <row r="1017" customFormat="false" ht="15" hidden="false" customHeight="false" outlineLevel="0" collapsed="false">
      <c r="A1017" s="22" t="s">
        <v>1102</v>
      </c>
      <c r="B1017" s="23" t="n">
        <v>46067</v>
      </c>
      <c r="C1017" s="22" t="s">
        <v>1021</v>
      </c>
      <c r="D1017" s="22" t="s">
        <v>1630</v>
      </c>
      <c r="E1017" s="21" t="n">
        <v>1035</v>
      </c>
      <c r="F1017" s="22" t="s">
        <v>1632</v>
      </c>
      <c r="G1017" s="27" t="n">
        <v>7</v>
      </c>
      <c r="H1017" s="17" t="n">
        <v>113.63</v>
      </c>
      <c r="I1017" s="17" t="n">
        <f aca="false">ROUND(G1017*H1017,2)</f>
        <v>795.41</v>
      </c>
      <c r="J1017" s="22" t="s">
        <v>725</v>
      </c>
    </row>
    <row r="1018" customFormat="false" ht="15" hidden="false" customHeight="false" outlineLevel="0" collapsed="false">
      <c r="A1018" s="22" t="s">
        <v>1102</v>
      </c>
      <c r="B1018" s="23" t="n">
        <v>46067</v>
      </c>
      <c r="C1018" s="22" t="s">
        <v>1021</v>
      </c>
      <c r="D1018" s="22" t="s">
        <v>1630</v>
      </c>
      <c r="E1018" s="21" t="n">
        <v>1035</v>
      </c>
      <c r="F1018" s="22" t="s">
        <v>1652</v>
      </c>
      <c r="G1018" s="27" t="n">
        <v>25</v>
      </c>
      <c r="H1018" s="17" t="n">
        <v>75.88</v>
      </c>
      <c r="I1018" s="17" t="n">
        <f aca="false">ROUND(G1018*H1018,2)</f>
        <v>1897</v>
      </c>
      <c r="J1018" s="22" t="s">
        <v>725</v>
      </c>
    </row>
    <row r="1019" customFormat="false" ht="15" hidden="false" customHeight="false" outlineLevel="0" collapsed="false">
      <c r="A1019" s="22" t="s">
        <v>1102</v>
      </c>
      <c r="B1019" s="23" t="n">
        <v>46067</v>
      </c>
      <c r="C1019" s="22" t="s">
        <v>1021</v>
      </c>
      <c r="D1019" s="22" t="s">
        <v>1630</v>
      </c>
      <c r="E1019" s="21" t="n">
        <v>1035</v>
      </c>
      <c r="F1019" s="22" t="s">
        <v>1632</v>
      </c>
      <c r="G1019" s="27" t="n">
        <v>15</v>
      </c>
      <c r="H1019" s="17" t="n">
        <v>118.72</v>
      </c>
      <c r="I1019" s="17" t="n">
        <f aca="false">ROUND(G1019*H1019,2)</f>
        <v>1780.8</v>
      </c>
      <c r="J1019" s="22" t="s">
        <v>725</v>
      </c>
    </row>
    <row r="1020" customFormat="false" ht="15" hidden="false" customHeight="false" outlineLevel="0" collapsed="false">
      <c r="A1020" s="22" t="s">
        <v>1102</v>
      </c>
      <c r="B1020" s="23" t="n">
        <v>46067</v>
      </c>
      <c r="C1020" s="22" t="s">
        <v>1021</v>
      </c>
      <c r="D1020" s="22" t="s">
        <v>1630</v>
      </c>
      <c r="E1020" s="21" t="n">
        <v>1035</v>
      </c>
      <c r="F1020" s="22" t="s">
        <v>1631</v>
      </c>
      <c r="G1020" s="27" t="n">
        <v>11</v>
      </c>
      <c r="H1020" s="17" t="n">
        <v>229.97</v>
      </c>
      <c r="I1020" s="17" t="n">
        <f aca="false">ROUND(G1020*H1020,2)</f>
        <v>2529.67</v>
      </c>
      <c r="J1020" s="22" t="s">
        <v>725</v>
      </c>
    </row>
    <row r="1021" customFormat="false" ht="15" hidden="false" customHeight="false" outlineLevel="0" collapsed="false">
      <c r="A1021" s="22" t="s">
        <v>1156</v>
      </c>
      <c r="B1021" s="23" t="n">
        <v>46087</v>
      </c>
      <c r="C1021" s="22" t="s">
        <v>937</v>
      </c>
      <c r="D1021" s="22" t="s">
        <v>1618</v>
      </c>
      <c r="E1021" s="21" t="n">
        <v>1035</v>
      </c>
      <c r="F1021" s="22" t="s">
        <v>1629</v>
      </c>
      <c r="G1021" s="27" t="n">
        <v>11</v>
      </c>
      <c r="H1021" s="17" t="n">
        <v>63.47</v>
      </c>
      <c r="I1021" s="17" t="n">
        <f aca="false">ROUND(G1021*H1021,2)</f>
        <v>698.17</v>
      </c>
      <c r="J1021" s="22" t="s">
        <v>728</v>
      </c>
    </row>
    <row r="1022" customFormat="false" ht="15" hidden="false" customHeight="false" outlineLevel="0" collapsed="false">
      <c r="A1022" s="22" t="s">
        <v>1156</v>
      </c>
      <c r="B1022" s="23" t="n">
        <v>46087</v>
      </c>
      <c r="C1022" s="22" t="s">
        <v>937</v>
      </c>
      <c r="D1022" s="22" t="s">
        <v>1618</v>
      </c>
      <c r="E1022" s="21" t="n">
        <v>1035</v>
      </c>
      <c r="F1022" s="22" t="s">
        <v>1620</v>
      </c>
      <c r="G1022" s="27" t="n">
        <v>86</v>
      </c>
      <c r="H1022" s="17" t="n">
        <v>10.13</v>
      </c>
      <c r="I1022" s="17" t="n">
        <f aca="false">ROUND(G1022*H1022,2)</f>
        <v>871.18</v>
      </c>
      <c r="J1022" s="22" t="s">
        <v>728</v>
      </c>
    </row>
    <row r="1023" customFormat="false" ht="15" hidden="false" customHeight="false" outlineLevel="0" collapsed="false">
      <c r="A1023" s="22" t="s">
        <v>1156</v>
      </c>
      <c r="B1023" s="23" t="n">
        <v>46087</v>
      </c>
      <c r="C1023" s="22" t="s">
        <v>937</v>
      </c>
      <c r="D1023" s="22" t="s">
        <v>1618</v>
      </c>
      <c r="E1023" s="21" t="n">
        <v>1035</v>
      </c>
      <c r="F1023" s="22" t="s">
        <v>1629</v>
      </c>
      <c r="G1023" s="27" t="n">
        <v>29</v>
      </c>
      <c r="H1023" s="17" t="n">
        <v>61.88</v>
      </c>
      <c r="I1023" s="17" t="n">
        <f aca="false">ROUND(G1023*H1023,2)</f>
        <v>1794.52</v>
      </c>
      <c r="J1023" s="22" t="s">
        <v>728</v>
      </c>
    </row>
    <row r="1024" customFormat="false" ht="15" hidden="false" customHeight="false" outlineLevel="0" collapsed="false">
      <c r="A1024" s="22" t="s">
        <v>1097</v>
      </c>
      <c r="B1024" s="23" t="n">
        <v>46066</v>
      </c>
      <c r="C1024" s="22" t="s">
        <v>935</v>
      </c>
      <c r="D1024" s="22" t="s">
        <v>1648</v>
      </c>
      <c r="E1024" s="21" t="n">
        <v>1035</v>
      </c>
      <c r="F1024" s="22" t="s">
        <v>1649</v>
      </c>
      <c r="G1024" s="27" t="n">
        <v>11</v>
      </c>
      <c r="H1024" s="17" t="n">
        <v>171.39</v>
      </c>
      <c r="I1024" s="17" t="n">
        <f aca="false">ROUND(G1024*H1024,2)</f>
        <v>1885.29</v>
      </c>
      <c r="J1024" s="22" t="s">
        <v>725</v>
      </c>
    </row>
    <row r="1025" customFormat="false" ht="15" hidden="false" customHeight="false" outlineLevel="0" collapsed="false">
      <c r="A1025" s="22" t="s">
        <v>1097</v>
      </c>
      <c r="B1025" s="23" t="n">
        <v>46066</v>
      </c>
      <c r="C1025" s="22" t="s">
        <v>935</v>
      </c>
      <c r="D1025" s="22" t="s">
        <v>1648</v>
      </c>
      <c r="E1025" s="21" t="n">
        <v>1035</v>
      </c>
      <c r="F1025" s="22" t="s">
        <v>1651</v>
      </c>
      <c r="G1025" s="27" t="n">
        <v>46</v>
      </c>
      <c r="H1025" s="17" t="n">
        <v>34.73</v>
      </c>
      <c r="I1025" s="17" t="n">
        <f aca="false">ROUND(G1025*H1025,2)</f>
        <v>1597.58</v>
      </c>
      <c r="J1025" s="22" t="s">
        <v>725</v>
      </c>
    </row>
    <row r="1026" customFormat="false" ht="15" hidden="false" customHeight="false" outlineLevel="0" collapsed="false">
      <c r="A1026" s="22" t="s">
        <v>1097</v>
      </c>
      <c r="B1026" s="23" t="n">
        <v>46066</v>
      </c>
      <c r="C1026" s="22" t="s">
        <v>935</v>
      </c>
      <c r="D1026" s="22" t="s">
        <v>1648</v>
      </c>
      <c r="E1026" s="21" t="n">
        <v>1035</v>
      </c>
      <c r="F1026" s="22" t="s">
        <v>1650</v>
      </c>
      <c r="G1026" s="27" t="n">
        <v>64</v>
      </c>
      <c r="H1026" s="17" t="n">
        <v>44.27</v>
      </c>
      <c r="I1026" s="17" t="n">
        <f aca="false">ROUND(G1026*H1026,2)</f>
        <v>2833.28</v>
      </c>
      <c r="J1026" s="22" t="s">
        <v>725</v>
      </c>
    </row>
    <row r="1027" customFormat="false" ht="15" hidden="false" customHeight="false" outlineLevel="0" collapsed="false">
      <c r="A1027" s="22" t="s">
        <v>1271</v>
      </c>
      <c r="B1027" s="23" t="n">
        <v>46127</v>
      </c>
      <c r="C1027" s="22" t="s">
        <v>931</v>
      </c>
      <c r="D1027" s="22" t="s">
        <v>1618</v>
      </c>
      <c r="E1027" s="21" t="n">
        <v>1035</v>
      </c>
      <c r="F1027" s="22" t="s">
        <v>1619</v>
      </c>
      <c r="G1027" s="27" t="n">
        <v>16</v>
      </c>
      <c r="H1027" s="17" t="n">
        <v>83.16</v>
      </c>
      <c r="I1027" s="17" t="n">
        <f aca="false">ROUND(G1027*H1027,2)</f>
        <v>1330.56</v>
      </c>
      <c r="J1027" s="22" t="s">
        <v>725</v>
      </c>
    </row>
    <row r="1028" customFormat="false" ht="15" hidden="false" customHeight="false" outlineLevel="0" collapsed="false">
      <c r="A1028" s="22" t="s">
        <v>1271</v>
      </c>
      <c r="B1028" s="23" t="n">
        <v>46127</v>
      </c>
      <c r="C1028" s="22" t="s">
        <v>931</v>
      </c>
      <c r="D1028" s="22" t="s">
        <v>1618</v>
      </c>
      <c r="E1028" s="21" t="n">
        <v>1035</v>
      </c>
      <c r="F1028" s="22" t="s">
        <v>1629</v>
      </c>
      <c r="G1028" s="27" t="n">
        <v>25</v>
      </c>
      <c r="H1028" s="17" t="n">
        <v>65.48</v>
      </c>
      <c r="I1028" s="17" t="n">
        <f aca="false">ROUND(G1028*H1028,2)</f>
        <v>1637</v>
      </c>
      <c r="J1028" s="22" t="s">
        <v>725</v>
      </c>
    </row>
    <row r="1029" customFormat="false" ht="15" hidden="false" customHeight="false" outlineLevel="0" collapsed="false">
      <c r="A1029" s="22" t="s">
        <v>1271</v>
      </c>
      <c r="B1029" s="23" t="n">
        <v>46127</v>
      </c>
      <c r="C1029" s="22" t="s">
        <v>931</v>
      </c>
      <c r="D1029" s="22" t="s">
        <v>1618</v>
      </c>
      <c r="E1029" s="21" t="n">
        <v>1035</v>
      </c>
      <c r="F1029" s="22" t="s">
        <v>1620</v>
      </c>
      <c r="G1029" s="27" t="n">
        <v>237</v>
      </c>
      <c r="H1029" s="17" t="n">
        <v>9.83</v>
      </c>
      <c r="I1029" s="17" t="n">
        <f aca="false">ROUND(G1029*H1029,2)</f>
        <v>2329.71</v>
      </c>
      <c r="J1029" s="22" t="s">
        <v>725</v>
      </c>
    </row>
    <row r="1030" customFormat="false" ht="15" hidden="false" customHeight="false" outlineLevel="0" collapsed="false">
      <c r="A1030" s="22" t="s">
        <v>1271</v>
      </c>
      <c r="B1030" s="23" t="n">
        <v>46127</v>
      </c>
      <c r="C1030" s="22" t="s">
        <v>931</v>
      </c>
      <c r="D1030" s="22" t="s">
        <v>1618</v>
      </c>
      <c r="E1030" s="21" t="n">
        <v>1035</v>
      </c>
      <c r="F1030" s="22" t="s">
        <v>1619</v>
      </c>
      <c r="G1030" s="27" t="n">
        <v>26</v>
      </c>
      <c r="H1030" s="17" t="n">
        <v>84.71</v>
      </c>
      <c r="I1030" s="17" t="n">
        <f aca="false">ROUND(G1030*H1030,2)</f>
        <v>2202.46</v>
      </c>
      <c r="J1030" s="22" t="s">
        <v>725</v>
      </c>
    </row>
    <row r="1031" customFormat="false" ht="15" hidden="false" customHeight="false" outlineLevel="0" collapsed="false">
      <c r="A1031" s="22" t="s">
        <v>1271</v>
      </c>
      <c r="B1031" s="23" t="n">
        <v>46127</v>
      </c>
      <c r="C1031" s="22" t="s">
        <v>931</v>
      </c>
      <c r="D1031" s="22" t="s">
        <v>1618</v>
      </c>
      <c r="E1031" s="21" t="n">
        <v>1035</v>
      </c>
      <c r="F1031" s="22" t="s">
        <v>1629</v>
      </c>
      <c r="G1031" s="27" t="n">
        <v>29</v>
      </c>
      <c r="H1031" s="17" t="n">
        <v>65.67</v>
      </c>
      <c r="I1031" s="17" t="n">
        <f aca="false">ROUND(G1031*H1031,2)</f>
        <v>1904.43</v>
      </c>
      <c r="J1031" s="22" t="s">
        <v>725</v>
      </c>
    </row>
    <row r="1032" customFormat="false" ht="15" hidden="false" customHeight="false" outlineLevel="0" collapsed="false">
      <c r="A1032" s="22" t="s">
        <v>1108</v>
      </c>
      <c r="B1032" s="23" t="n">
        <v>46071</v>
      </c>
      <c r="C1032" s="22" t="s">
        <v>944</v>
      </c>
      <c r="D1032" s="22" t="s">
        <v>1654</v>
      </c>
      <c r="E1032" s="21" t="n">
        <v>1035</v>
      </c>
      <c r="F1032" s="22" t="s">
        <v>1655</v>
      </c>
      <c r="G1032" s="27" t="n">
        <v>2</v>
      </c>
      <c r="H1032" s="17" t="n">
        <v>962.98</v>
      </c>
      <c r="I1032" s="17" t="n">
        <f aca="false">ROUND(G1032*H1032,2)</f>
        <v>1925.96</v>
      </c>
      <c r="J1032" s="22" t="s">
        <v>728</v>
      </c>
    </row>
    <row r="1033" customFormat="false" ht="15" hidden="false" customHeight="false" outlineLevel="0" collapsed="false">
      <c r="A1033" s="22" t="s">
        <v>1108</v>
      </c>
      <c r="B1033" s="23" t="n">
        <v>46071</v>
      </c>
      <c r="C1033" s="22" t="s">
        <v>944</v>
      </c>
      <c r="D1033" s="22" t="s">
        <v>1654</v>
      </c>
      <c r="E1033" s="21" t="n">
        <v>1035</v>
      </c>
      <c r="F1033" s="22" t="s">
        <v>1657</v>
      </c>
      <c r="G1033" s="27" t="n">
        <v>3</v>
      </c>
      <c r="H1033" s="17" t="n">
        <v>685.11</v>
      </c>
      <c r="I1033" s="17" t="n">
        <f aca="false">ROUND(G1033*H1033,2)</f>
        <v>2055.33</v>
      </c>
      <c r="J1033" s="22" t="s">
        <v>728</v>
      </c>
    </row>
    <row r="1034" customFormat="false" ht="15" hidden="false" customHeight="false" outlineLevel="0" collapsed="false">
      <c r="A1034" s="22" t="s">
        <v>1108</v>
      </c>
      <c r="B1034" s="23" t="n">
        <v>46071</v>
      </c>
      <c r="C1034" s="22" t="s">
        <v>944</v>
      </c>
      <c r="D1034" s="22" t="s">
        <v>1654</v>
      </c>
      <c r="E1034" s="21" t="n">
        <v>1035</v>
      </c>
      <c r="F1034" s="22" t="s">
        <v>1656</v>
      </c>
      <c r="G1034" s="27" t="n">
        <v>2</v>
      </c>
      <c r="H1034" s="17" t="n">
        <v>1467.56</v>
      </c>
      <c r="I1034" s="17" t="n">
        <f aca="false">ROUND(G1034*H1034,2)</f>
        <v>2935.12</v>
      </c>
      <c r="J1034" s="22" t="s">
        <v>728</v>
      </c>
    </row>
    <row r="1035" customFormat="false" ht="15" hidden="false" customHeight="false" outlineLevel="0" collapsed="false">
      <c r="A1035" s="22" t="s">
        <v>1108</v>
      </c>
      <c r="B1035" s="23" t="n">
        <v>46071</v>
      </c>
      <c r="C1035" s="22" t="s">
        <v>944</v>
      </c>
      <c r="D1035" s="22" t="s">
        <v>1654</v>
      </c>
      <c r="E1035" s="21" t="n">
        <v>1035</v>
      </c>
      <c r="F1035" s="22" t="s">
        <v>1656</v>
      </c>
      <c r="G1035" s="27" t="n">
        <v>1</v>
      </c>
      <c r="H1035" s="17" t="n">
        <v>1447.17</v>
      </c>
      <c r="I1035" s="17" t="n">
        <f aca="false">ROUND(G1035*H1035,2)</f>
        <v>1447.17</v>
      </c>
      <c r="J1035" s="22" t="s">
        <v>728</v>
      </c>
    </row>
    <row r="1036" customFormat="false" ht="15" hidden="false" customHeight="false" outlineLevel="0" collapsed="false">
      <c r="A1036" s="22" t="s">
        <v>1108</v>
      </c>
      <c r="B1036" s="23" t="n">
        <v>46071</v>
      </c>
      <c r="C1036" s="22" t="s">
        <v>944</v>
      </c>
      <c r="D1036" s="22" t="s">
        <v>1654</v>
      </c>
      <c r="E1036" s="21" t="n">
        <v>1035</v>
      </c>
      <c r="F1036" s="22" t="s">
        <v>1656</v>
      </c>
      <c r="G1036" s="27" t="n">
        <v>1</v>
      </c>
      <c r="H1036" s="17" t="n">
        <v>1488.16</v>
      </c>
      <c r="I1036" s="17" t="n">
        <f aca="false">ROUND(G1036*H1036,2)</f>
        <v>1488.16</v>
      </c>
      <c r="J1036" s="22" t="s">
        <v>728</v>
      </c>
    </row>
    <row r="1037" customFormat="false" ht="15" hidden="false" customHeight="false" outlineLevel="0" collapsed="false">
      <c r="A1037" s="22" t="s">
        <v>1379</v>
      </c>
      <c r="B1037" s="23" t="n">
        <v>46161</v>
      </c>
      <c r="C1037" s="22" t="s">
        <v>1021</v>
      </c>
      <c r="D1037" s="22" t="s">
        <v>1630</v>
      </c>
      <c r="E1037" s="21" t="n">
        <v>1035</v>
      </c>
      <c r="F1037" s="22" t="s">
        <v>1631</v>
      </c>
      <c r="G1037" s="27" t="n">
        <v>6</v>
      </c>
      <c r="H1037" s="17" t="n">
        <v>234.31</v>
      </c>
      <c r="I1037" s="17" t="n">
        <f aca="false">ROUND(G1037*H1037,2)</f>
        <v>1405.86</v>
      </c>
      <c r="J1037" s="22" t="s">
        <v>725</v>
      </c>
    </row>
    <row r="1038" customFormat="false" ht="15" hidden="false" customHeight="false" outlineLevel="0" collapsed="false">
      <c r="A1038" s="22" t="s">
        <v>1379</v>
      </c>
      <c r="B1038" s="23" t="n">
        <v>46161</v>
      </c>
      <c r="C1038" s="22" t="s">
        <v>1021</v>
      </c>
      <c r="D1038" s="22" t="s">
        <v>1630</v>
      </c>
      <c r="E1038" s="21" t="n">
        <v>1035</v>
      </c>
      <c r="F1038" s="22" t="s">
        <v>1631</v>
      </c>
      <c r="G1038" s="27" t="n">
        <v>11</v>
      </c>
      <c r="H1038" s="17" t="n">
        <v>236.96</v>
      </c>
      <c r="I1038" s="17" t="n">
        <f aca="false">ROUND(G1038*H1038,2)</f>
        <v>2606.56</v>
      </c>
      <c r="J1038" s="22" t="s">
        <v>725</v>
      </c>
    </row>
    <row r="1039" customFormat="false" ht="15" hidden="false" customHeight="false" outlineLevel="0" collapsed="false">
      <c r="A1039" s="22" t="s">
        <v>1379</v>
      </c>
      <c r="B1039" s="23" t="n">
        <v>46161</v>
      </c>
      <c r="C1039" s="22" t="s">
        <v>1021</v>
      </c>
      <c r="D1039" s="22" t="s">
        <v>1630</v>
      </c>
      <c r="E1039" s="21" t="n">
        <v>1035</v>
      </c>
      <c r="F1039" s="22" t="s">
        <v>1632</v>
      </c>
      <c r="G1039" s="27" t="n">
        <v>15</v>
      </c>
      <c r="H1039" s="17" t="n">
        <v>121.52</v>
      </c>
      <c r="I1039" s="17" t="n">
        <f aca="false">ROUND(G1039*H1039,2)</f>
        <v>1822.8</v>
      </c>
      <c r="J1039" s="22" t="s">
        <v>725</v>
      </c>
    </row>
    <row r="1040" customFormat="false" ht="15" hidden="false" customHeight="false" outlineLevel="0" collapsed="false">
      <c r="A1040" s="22" t="s">
        <v>1150</v>
      </c>
      <c r="B1040" s="23" t="n">
        <v>46086</v>
      </c>
      <c r="C1040" s="22" t="s">
        <v>939</v>
      </c>
      <c r="D1040" s="22" t="s">
        <v>1621</v>
      </c>
      <c r="E1040" s="21" t="n">
        <v>1035</v>
      </c>
      <c r="F1040" s="22" t="s">
        <v>1624</v>
      </c>
      <c r="G1040" s="27" t="n">
        <v>129</v>
      </c>
      <c r="H1040" s="17" t="n">
        <v>19.41</v>
      </c>
      <c r="I1040" s="17" t="n">
        <f aca="false">ROUND(G1040*H1040,2)</f>
        <v>2503.89</v>
      </c>
      <c r="J1040" s="22" t="s">
        <v>725</v>
      </c>
    </row>
    <row r="1041" customFormat="false" ht="15" hidden="false" customHeight="false" outlineLevel="0" collapsed="false">
      <c r="A1041" s="22" t="s">
        <v>1150</v>
      </c>
      <c r="B1041" s="23" t="n">
        <v>46086</v>
      </c>
      <c r="C1041" s="22" t="s">
        <v>939</v>
      </c>
      <c r="D1041" s="22" t="s">
        <v>1621</v>
      </c>
      <c r="E1041" s="21" t="n">
        <v>1035</v>
      </c>
      <c r="F1041" s="22" t="s">
        <v>1623</v>
      </c>
      <c r="G1041" s="27" t="n">
        <v>18</v>
      </c>
      <c r="H1041" s="17" t="n">
        <v>140.34</v>
      </c>
      <c r="I1041" s="17" t="n">
        <f aca="false">ROUND(G1041*H1041,2)</f>
        <v>2526.12</v>
      </c>
      <c r="J1041" s="22" t="s">
        <v>725</v>
      </c>
    </row>
    <row r="1042" customFormat="false" ht="15" hidden="false" customHeight="false" outlineLevel="0" collapsed="false">
      <c r="A1042" s="22" t="s">
        <v>1150</v>
      </c>
      <c r="B1042" s="23" t="n">
        <v>46086</v>
      </c>
      <c r="C1042" s="22" t="s">
        <v>939</v>
      </c>
      <c r="D1042" s="22" t="s">
        <v>1621</v>
      </c>
      <c r="E1042" s="21" t="n">
        <v>1035</v>
      </c>
      <c r="F1042" s="22" t="s">
        <v>1623</v>
      </c>
      <c r="G1042" s="27" t="n">
        <v>11</v>
      </c>
      <c r="H1042" s="17" t="n">
        <v>140.87</v>
      </c>
      <c r="I1042" s="17" t="n">
        <f aca="false">ROUND(G1042*H1042,2)</f>
        <v>1549.57</v>
      </c>
      <c r="J1042" s="22" t="s">
        <v>725</v>
      </c>
    </row>
    <row r="1043" customFormat="false" ht="15" hidden="false" customHeight="false" outlineLevel="0" collapsed="false">
      <c r="A1043" s="22" t="s">
        <v>1150</v>
      </c>
      <c r="B1043" s="23" t="n">
        <v>46086</v>
      </c>
      <c r="C1043" s="22" t="s">
        <v>939</v>
      </c>
      <c r="D1043" s="22" t="s">
        <v>1621</v>
      </c>
      <c r="E1043" s="21" t="n">
        <v>1035</v>
      </c>
      <c r="F1043" s="22" t="s">
        <v>1623</v>
      </c>
      <c r="G1043" s="27" t="n">
        <v>14</v>
      </c>
      <c r="H1043" s="17" t="n">
        <v>141.12</v>
      </c>
      <c r="I1043" s="17" t="n">
        <f aca="false">ROUND(G1043*H1043,2)</f>
        <v>1975.68</v>
      </c>
      <c r="J1043" s="22" t="s">
        <v>725</v>
      </c>
    </row>
    <row r="1044" customFormat="false" ht="15" hidden="false" customHeight="false" outlineLevel="0" collapsed="false">
      <c r="A1044" s="22" t="s">
        <v>1150</v>
      </c>
      <c r="B1044" s="23" t="n">
        <v>46086</v>
      </c>
      <c r="C1044" s="22" t="s">
        <v>939</v>
      </c>
      <c r="D1044" s="22" t="s">
        <v>1621</v>
      </c>
      <c r="E1044" s="21" t="n">
        <v>1035</v>
      </c>
      <c r="F1044" s="22" t="s">
        <v>1624</v>
      </c>
      <c r="G1044" s="27" t="n">
        <v>42</v>
      </c>
      <c r="H1044" s="17" t="n">
        <v>20.01</v>
      </c>
      <c r="I1044" s="17" t="n">
        <f aca="false">ROUND(G1044*H1044,2)</f>
        <v>840.42</v>
      </c>
      <c r="J1044" s="22" t="s">
        <v>725</v>
      </c>
    </row>
    <row r="1045" customFormat="false" ht="15" hidden="false" customHeight="false" outlineLevel="0" collapsed="false">
      <c r="A1045" s="22" t="s">
        <v>1183</v>
      </c>
      <c r="B1045" s="23" t="n">
        <v>46094</v>
      </c>
      <c r="C1045" s="22" t="s">
        <v>957</v>
      </c>
      <c r="D1045" s="22" t="s">
        <v>1625</v>
      </c>
      <c r="E1045" s="21" t="n">
        <v>1035</v>
      </c>
      <c r="F1045" s="22" t="s">
        <v>1627</v>
      </c>
      <c r="G1045" s="27" t="n">
        <v>16</v>
      </c>
      <c r="H1045" s="17" t="n">
        <v>47.86</v>
      </c>
      <c r="I1045" s="17" t="n">
        <f aca="false">ROUND(G1045*H1045,2)</f>
        <v>765.76</v>
      </c>
      <c r="J1045" s="22" t="s">
        <v>725</v>
      </c>
    </row>
    <row r="1046" customFormat="false" ht="15" hidden="false" customHeight="false" outlineLevel="0" collapsed="false">
      <c r="A1046" s="22" t="s">
        <v>1183</v>
      </c>
      <c r="B1046" s="23" t="n">
        <v>46094</v>
      </c>
      <c r="C1046" s="22" t="s">
        <v>957</v>
      </c>
      <c r="D1046" s="22" t="s">
        <v>1625</v>
      </c>
      <c r="E1046" s="21" t="n">
        <v>1035</v>
      </c>
      <c r="F1046" s="22" t="s">
        <v>1627</v>
      </c>
      <c r="G1046" s="27" t="n">
        <v>18</v>
      </c>
      <c r="H1046" s="17" t="n">
        <v>49.02</v>
      </c>
      <c r="I1046" s="17" t="n">
        <f aca="false">ROUND(G1046*H1046,2)</f>
        <v>882.36</v>
      </c>
      <c r="J1046" s="22" t="s">
        <v>725</v>
      </c>
    </row>
    <row r="1047" customFormat="false" ht="15" hidden="false" customHeight="false" outlineLevel="0" collapsed="false">
      <c r="A1047" s="22" t="s">
        <v>1183</v>
      </c>
      <c r="B1047" s="23" t="n">
        <v>46094</v>
      </c>
      <c r="C1047" s="22" t="s">
        <v>957</v>
      </c>
      <c r="D1047" s="22" t="s">
        <v>1625</v>
      </c>
      <c r="E1047" s="21" t="n">
        <v>1035</v>
      </c>
      <c r="F1047" s="22" t="s">
        <v>1628</v>
      </c>
      <c r="G1047" s="27" t="n">
        <v>4</v>
      </c>
      <c r="H1047" s="17" t="n">
        <v>423.17</v>
      </c>
      <c r="I1047" s="17" t="n">
        <f aca="false">ROUND(G1047*H1047,2)</f>
        <v>1692.68</v>
      </c>
      <c r="J1047" s="22" t="s">
        <v>725</v>
      </c>
    </row>
    <row r="1048" customFormat="false" ht="15" hidden="false" customHeight="false" outlineLevel="0" collapsed="false">
      <c r="A1048" s="22" t="s">
        <v>1109</v>
      </c>
      <c r="B1048" s="23" t="n">
        <v>46071</v>
      </c>
      <c r="C1048" s="22" t="s">
        <v>964</v>
      </c>
      <c r="D1048" s="22" t="s">
        <v>1630</v>
      </c>
      <c r="E1048" s="21" t="n">
        <v>1035</v>
      </c>
      <c r="F1048" s="22" t="s">
        <v>1632</v>
      </c>
      <c r="G1048" s="27" t="n">
        <v>12</v>
      </c>
      <c r="H1048" s="17" t="n">
        <v>115.08</v>
      </c>
      <c r="I1048" s="17" t="n">
        <f aca="false">ROUND(G1048*H1048,2)</f>
        <v>1380.96</v>
      </c>
      <c r="J1048" s="22" t="s">
        <v>725</v>
      </c>
    </row>
    <row r="1049" customFormat="false" ht="15" hidden="false" customHeight="false" outlineLevel="0" collapsed="false">
      <c r="A1049" s="22" t="s">
        <v>1109</v>
      </c>
      <c r="B1049" s="23" t="n">
        <v>46071</v>
      </c>
      <c r="C1049" s="22" t="s">
        <v>964</v>
      </c>
      <c r="D1049" s="22" t="s">
        <v>1630</v>
      </c>
      <c r="E1049" s="21" t="n">
        <v>1035</v>
      </c>
      <c r="F1049" s="22" t="s">
        <v>1631</v>
      </c>
      <c r="G1049" s="27" t="n">
        <v>5</v>
      </c>
      <c r="H1049" s="17" t="n">
        <v>230.14</v>
      </c>
      <c r="I1049" s="17" t="n">
        <f aca="false">ROUND(G1049*H1049,2)</f>
        <v>1150.7</v>
      </c>
      <c r="J1049" s="22" t="s">
        <v>725</v>
      </c>
    </row>
    <row r="1050" customFormat="false" ht="15" hidden="false" customHeight="false" outlineLevel="0" collapsed="false">
      <c r="A1050" s="22" t="s">
        <v>1109</v>
      </c>
      <c r="B1050" s="23" t="n">
        <v>46071</v>
      </c>
      <c r="C1050" s="22" t="s">
        <v>964</v>
      </c>
      <c r="D1050" s="22" t="s">
        <v>1630</v>
      </c>
      <c r="E1050" s="21" t="n">
        <v>1035</v>
      </c>
      <c r="F1050" s="22" t="s">
        <v>1631</v>
      </c>
      <c r="G1050" s="27" t="n">
        <v>6</v>
      </c>
      <c r="H1050" s="17" t="n">
        <v>236.18</v>
      </c>
      <c r="I1050" s="17" t="n">
        <f aca="false">ROUND(G1050*H1050,2)</f>
        <v>1417.08</v>
      </c>
      <c r="J1050" s="22" t="s">
        <v>725</v>
      </c>
    </row>
    <row r="1051" customFormat="false" ht="15" hidden="false" customHeight="false" outlineLevel="0" collapsed="false">
      <c r="A1051" s="22" t="s">
        <v>1109</v>
      </c>
      <c r="B1051" s="23" t="n">
        <v>46071</v>
      </c>
      <c r="C1051" s="22" t="s">
        <v>964</v>
      </c>
      <c r="D1051" s="22" t="s">
        <v>1630</v>
      </c>
      <c r="E1051" s="21" t="n">
        <v>1035</v>
      </c>
      <c r="F1051" s="22" t="s">
        <v>1631</v>
      </c>
      <c r="G1051" s="27" t="n">
        <v>5</v>
      </c>
      <c r="H1051" s="17" t="n">
        <v>235.85</v>
      </c>
      <c r="I1051" s="17" t="n">
        <f aca="false">ROUND(G1051*H1051,2)</f>
        <v>1179.25</v>
      </c>
      <c r="J1051" s="22" t="s">
        <v>725</v>
      </c>
    </row>
    <row r="1052" customFormat="false" ht="15" hidden="false" customHeight="false" outlineLevel="0" collapsed="false">
      <c r="A1052" s="22" t="s">
        <v>1109</v>
      </c>
      <c r="B1052" s="23" t="n">
        <v>46071</v>
      </c>
      <c r="C1052" s="22" t="s">
        <v>964</v>
      </c>
      <c r="D1052" s="22" t="s">
        <v>1630</v>
      </c>
      <c r="E1052" s="21" t="n">
        <v>1035</v>
      </c>
      <c r="F1052" s="22" t="s">
        <v>1631</v>
      </c>
      <c r="G1052" s="27" t="n">
        <v>9</v>
      </c>
      <c r="H1052" s="17" t="n">
        <v>226.95</v>
      </c>
      <c r="I1052" s="17" t="n">
        <f aca="false">ROUND(G1052*H1052,2)</f>
        <v>2042.55</v>
      </c>
      <c r="J1052" s="22" t="s">
        <v>725</v>
      </c>
    </row>
    <row r="1053" customFormat="false" ht="15" hidden="false" customHeight="false" outlineLevel="0" collapsed="false">
      <c r="A1053" s="22" t="s">
        <v>1187</v>
      </c>
      <c r="B1053" s="23" t="n">
        <v>46095</v>
      </c>
      <c r="C1053" s="22" t="s">
        <v>964</v>
      </c>
      <c r="D1053" s="22" t="s">
        <v>1630</v>
      </c>
      <c r="E1053" s="21" t="n">
        <v>1036</v>
      </c>
      <c r="F1053" s="22" t="s">
        <v>1652</v>
      </c>
      <c r="G1053" s="27" t="n">
        <v>36</v>
      </c>
      <c r="H1053" s="17" t="n">
        <v>74.19</v>
      </c>
      <c r="I1053" s="17" t="n">
        <f aca="false">ROUND(G1053*H1053,2)</f>
        <v>2670.84</v>
      </c>
      <c r="J1053" s="22" t="s">
        <v>725</v>
      </c>
    </row>
    <row r="1054" customFormat="false" ht="15" hidden="false" customHeight="false" outlineLevel="0" collapsed="false">
      <c r="A1054" s="22" t="s">
        <v>1187</v>
      </c>
      <c r="B1054" s="23" t="n">
        <v>46095</v>
      </c>
      <c r="C1054" s="22" t="s">
        <v>964</v>
      </c>
      <c r="D1054" s="22" t="s">
        <v>1630</v>
      </c>
      <c r="E1054" s="21" t="n">
        <v>1036</v>
      </c>
      <c r="F1054" s="22" t="s">
        <v>1632</v>
      </c>
      <c r="G1054" s="27" t="n">
        <v>15</v>
      </c>
      <c r="H1054" s="17" t="n">
        <v>121.09</v>
      </c>
      <c r="I1054" s="17" t="n">
        <f aca="false">ROUND(G1054*H1054,2)</f>
        <v>1816.35</v>
      </c>
      <c r="J1054" s="22" t="s">
        <v>725</v>
      </c>
    </row>
    <row r="1055" customFormat="false" ht="15" hidden="false" customHeight="false" outlineLevel="0" collapsed="false">
      <c r="A1055" s="22" t="s">
        <v>1187</v>
      </c>
      <c r="B1055" s="23" t="n">
        <v>46095</v>
      </c>
      <c r="C1055" s="22" t="s">
        <v>964</v>
      </c>
      <c r="D1055" s="22" t="s">
        <v>1630</v>
      </c>
      <c r="E1055" s="21" t="n">
        <v>1036</v>
      </c>
      <c r="F1055" s="22" t="s">
        <v>1631</v>
      </c>
      <c r="G1055" s="27" t="n">
        <v>8</v>
      </c>
      <c r="H1055" s="17" t="n">
        <v>238.2</v>
      </c>
      <c r="I1055" s="17" t="n">
        <f aca="false">ROUND(G1055*H1055,2)</f>
        <v>1905.6</v>
      </c>
      <c r="J1055" s="22" t="s">
        <v>725</v>
      </c>
    </row>
    <row r="1056" customFormat="false" ht="15" hidden="false" customHeight="false" outlineLevel="0" collapsed="false">
      <c r="A1056" s="22" t="s">
        <v>1187</v>
      </c>
      <c r="B1056" s="23" t="n">
        <v>46095</v>
      </c>
      <c r="C1056" s="22" t="s">
        <v>964</v>
      </c>
      <c r="D1056" s="22" t="s">
        <v>1630</v>
      </c>
      <c r="E1056" s="21" t="n">
        <v>1036</v>
      </c>
      <c r="F1056" s="22" t="s">
        <v>1632</v>
      </c>
      <c r="G1056" s="27" t="n">
        <v>24</v>
      </c>
      <c r="H1056" s="17" t="n">
        <v>115.72</v>
      </c>
      <c r="I1056" s="17" t="n">
        <f aca="false">ROUND(G1056*H1056,2)</f>
        <v>2777.28</v>
      </c>
      <c r="J1056" s="22" t="s">
        <v>725</v>
      </c>
    </row>
    <row r="1057" customFormat="false" ht="15" hidden="false" customHeight="false" outlineLevel="0" collapsed="false">
      <c r="A1057" s="22" t="s">
        <v>1187</v>
      </c>
      <c r="B1057" s="23" t="n">
        <v>46095</v>
      </c>
      <c r="C1057" s="22" t="s">
        <v>964</v>
      </c>
      <c r="D1057" s="22" t="s">
        <v>1630</v>
      </c>
      <c r="E1057" s="21" t="n">
        <v>1036</v>
      </c>
      <c r="F1057" s="22" t="s">
        <v>1631</v>
      </c>
      <c r="G1057" s="27" t="n">
        <v>3</v>
      </c>
      <c r="H1057" s="17" t="n">
        <v>243.67</v>
      </c>
      <c r="I1057" s="17" t="n">
        <f aca="false">ROUND(G1057*H1057,2)</f>
        <v>731.01</v>
      </c>
      <c r="J1057" s="22" t="s">
        <v>725</v>
      </c>
    </row>
    <row r="1058" customFormat="false" ht="15" hidden="false" customHeight="false" outlineLevel="0" collapsed="false">
      <c r="A1058" s="22" t="s">
        <v>1146</v>
      </c>
      <c r="B1058" s="23" t="n">
        <v>46085</v>
      </c>
      <c r="C1058" s="22" t="s">
        <v>946</v>
      </c>
      <c r="D1058" s="22" t="s">
        <v>1640</v>
      </c>
      <c r="E1058" s="21" t="n">
        <v>1036</v>
      </c>
      <c r="F1058" s="22" t="s">
        <v>1643</v>
      </c>
      <c r="G1058" s="27" t="n">
        <v>1</v>
      </c>
      <c r="H1058" s="17" t="n">
        <v>7585.81</v>
      </c>
      <c r="I1058" s="17" t="n">
        <f aca="false">ROUND(G1058*H1058,2)</f>
        <v>7585.81</v>
      </c>
      <c r="J1058" s="22" t="s">
        <v>728</v>
      </c>
    </row>
    <row r="1059" customFormat="false" ht="15" hidden="false" customHeight="false" outlineLevel="0" collapsed="false">
      <c r="A1059" s="22" t="s">
        <v>1146</v>
      </c>
      <c r="B1059" s="23" t="n">
        <v>46085</v>
      </c>
      <c r="C1059" s="22" t="s">
        <v>946</v>
      </c>
      <c r="D1059" s="22" t="s">
        <v>1640</v>
      </c>
      <c r="E1059" s="21" t="n">
        <v>1036</v>
      </c>
      <c r="F1059" s="22" t="s">
        <v>1658</v>
      </c>
      <c r="G1059" s="27" t="n">
        <v>1</v>
      </c>
      <c r="H1059" s="17" t="n">
        <v>6124.87</v>
      </c>
      <c r="I1059" s="17" t="n">
        <f aca="false">ROUND(G1059*H1059,2)</f>
        <v>6124.87</v>
      </c>
      <c r="J1059" s="22" t="s">
        <v>728</v>
      </c>
    </row>
    <row r="1060" customFormat="false" ht="15" hidden="false" customHeight="false" outlineLevel="0" collapsed="false">
      <c r="A1060" s="22" t="s">
        <v>1146</v>
      </c>
      <c r="B1060" s="23" t="n">
        <v>46085</v>
      </c>
      <c r="C1060" s="22" t="s">
        <v>946</v>
      </c>
      <c r="D1060" s="22" t="s">
        <v>1640</v>
      </c>
      <c r="E1060" s="21" t="n">
        <v>1036</v>
      </c>
      <c r="F1060" s="22" t="s">
        <v>1642</v>
      </c>
      <c r="G1060" s="27" t="n">
        <v>1</v>
      </c>
      <c r="H1060" s="17" t="n">
        <v>4019.55</v>
      </c>
      <c r="I1060" s="17" t="n">
        <f aca="false">ROUND(G1060*H1060,2)</f>
        <v>4019.55</v>
      </c>
      <c r="J1060" s="22" t="s">
        <v>728</v>
      </c>
    </row>
    <row r="1061" customFormat="false" ht="15" hidden="false" customHeight="false" outlineLevel="0" collapsed="false">
      <c r="A1061" s="22" t="s">
        <v>1146</v>
      </c>
      <c r="B1061" s="23" t="n">
        <v>46085</v>
      </c>
      <c r="C1061" s="22" t="s">
        <v>946</v>
      </c>
      <c r="D1061" s="22" t="s">
        <v>1640</v>
      </c>
      <c r="E1061" s="21" t="n">
        <v>1036</v>
      </c>
      <c r="F1061" s="22" t="s">
        <v>1658</v>
      </c>
      <c r="G1061" s="27" t="n">
        <v>1</v>
      </c>
      <c r="H1061" s="17" t="n">
        <v>6394.54</v>
      </c>
      <c r="I1061" s="17" t="n">
        <f aca="false">ROUND(G1061*H1061,2)</f>
        <v>6394.54</v>
      </c>
      <c r="J1061" s="22" t="s">
        <v>728</v>
      </c>
    </row>
    <row r="1062" customFormat="false" ht="15" hidden="false" customHeight="false" outlineLevel="0" collapsed="false">
      <c r="A1062" s="22" t="s">
        <v>1192</v>
      </c>
      <c r="B1062" s="23" t="n">
        <v>46097</v>
      </c>
      <c r="C1062" s="22" t="s">
        <v>935</v>
      </c>
      <c r="D1062" s="22" t="s">
        <v>1648</v>
      </c>
      <c r="E1062" s="21" t="n">
        <v>1036</v>
      </c>
      <c r="F1062" s="22" t="s">
        <v>1649</v>
      </c>
      <c r="G1062" s="27" t="n">
        <v>4</v>
      </c>
      <c r="H1062" s="17" t="n">
        <v>168.44</v>
      </c>
      <c r="I1062" s="17" t="n">
        <f aca="false">ROUND(G1062*H1062,2)</f>
        <v>673.76</v>
      </c>
      <c r="J1062" s="22" t="s">
        <v>725</v>
      </c>
    </row>
    <row r="1063" customFormat="false" ht="15" hidden="false" customHeight="false" outlineLevel="0" collapsed="false">
      <c r="A1063" s="22" t="s">
        <v>1192</v>
      </c>
      <c r="B1063" s="23" t="n">
        <v>46097</v>
      </c>
      <c r="C1063" s="22" t="s">
        <v>935</v>
      </c>
      <c r="D1063" s="22" t="s">
        <v>1648</v>
      </c>
      <c r="E1063" s="21" t="n">
        <v>1036</v>
      </c>
      <c r="F1063" s="22" t="s">
        <v>1649</v>
      </c>
      <c r="G1063" s="27" t="n">
        <v>14</v>
      </c>
      <c r="H1063" s="17" t="n">
        <v>172.74</v>
      </c>
      <c r="I1063" s="17" t="n">
        <f aca="false">ROUND(G1063*H1063,2)</f>
        <v>2418.36</v>
      </c>
      <c r="J1063" s="22" t="s">
        <v>725</v>
      </c>
    </row>
    <row r="1064" customFormat="false" ht="15" hidden="false" customHeight="false" outlineLevel="0" collapsed="false">
      <c r="A1064" s="22" t="s">
        <v>1192</v>
      </c>
      <c r="B1064" s="23" t="n">
        <v>46097</v>
      </c>
      <c r="C1064" s="22" t="s">
        <v>935</v>
      </c>
      <c r="D1064" s="22" t="s">
        <v>1648</v>
      </c>
      <c r="E1064" s="21" t="n">
        <v>1036</v>
      </c>
      <c r="F1064" s="22" t="s">
        <v>1651</v>
      </c>
      <c r="G1064" s="27" t="n">
        <v>24</v>
      </c>
      <c r="H1064" s="17" t="n">
        <v>37.03</v>
      </c>
      <c r="I1064" s="17" t="n">
        <f aca="false">ROUND(G1064*H1064,2)</f>
        <v>888.72</v>
      </c>
      <c r="J1064" s="22" t="s">
        <v>725</v>
      </c>
    </row>
    <row r="1065" customFormat="false" ht="15" hidden="false" customHeight="false" outlineLevel="0" collapsed="false">
      <c r="A1065" s="22" t="s">
        <v>1126</v>
      </c>
      <c r="B1065" s="23" t="n">
        <v>46077</v>
      </c>
      <c r="C1065" s="22" t="s">
        <v>933</v>
      </c>
      <c r="D1065" s="22" t="s">
        <v>1625</v>
      </c>
      <c r="E1065" s="21" t="n">
        <v>1036</v>
      </c>
      <c r="F1065" s="22" t="s">
        <v>1626</v>
      </c>
      <c r="G1065" s="27" t="n">
        <v>45</v>
      </c>
      <c r="H1065" s="17" t="n">
        <v>56.8</v>
      </c>
      <c r="I1065" s="17" t="n">
        <f aca="false">ROUND(G1065*H1065,2)</f>
        <v>2556</v>
      </c>
      <c r="J1065" s="22" t="s">
        <v>725</v>
      </c>
    </row>
    <row r="1066" customFormat="false" ht="15" hidden="false" customHeight="false" outlineLevel="0" collapsed="false">
      <c r="A1066" s="22" t="s">
        <v>1126</v>
      </c>
      <c r="B1066" s="23" t="n">
        <v>46077</v>
      </c>
      <c r="C1066" s="22" t="s">
        <v>933</v>
      </c>
      <c r="D1066" s="22" t="s">
        <v>1625</v>
      </c>
      <c r="E1066" s="21" t="n">
        <v>1036</v>
      </c>
      <c r="F1066" s="22" t="s">
        <v>1626</v>
      </c>
      <c r="G1066" s="27" t="n">
        <v>16</v>
      </c>
      <c r="H1066" s="17" t="n">
        <v>56.7</v>
      </c>
      <c r="I1066" s="17" t="n">
        <f aca="false">ROUND(G1066*H1066,2)</f>
        <v>907.2</v>
      </c>
      <c r="J1066" s="22" t="s">
        <v>725</v>
      </c>
    </row>
    <row r="1067" customFormat="false" ht="15" hidden="false" customHeight="false" outlineLevel="0" collapsed="false">
      <c r="A1067" s="22" t="s">
        <v>1126</v>
      </c>
      <c r="B1067" s="23" t="n">
        <v>46077</v>
      </c>
      <c r="C1067" s="22" t="s">
        <v>933</v>
      </c>
      <c r="D1067" s="22" t="s">
        <v>1625</v>
      </c>
      <c r="E1067" s="21" t="n">
        <v>1036</v>
      </c>
      <c r="F1067" s="22" t="s">
        <v>1626</v>
      </c>
      <c r="G1067" s="27" t="n">
        <v>28</v>
      </c>
      <c r="H1067" s="17" t="n">
        <v>57.83</v>
      </c>
      <c r="I1067" s="17" t="n">
        <f aca="false">ROUND(G1067*H1067,2)</f>
        <v>1619.24</v>
      </c>
      <c r="J1067" s="22" t="s">
        <v>725</v>
      </c>
    </row>
    <row r="1068" customFormat="false" ht="15" hidden="false" customHeight="false" outlineLevel="0" collapsed="false">
      <c r="A1068" s="22" t="s">
        <v>1126</v>
      </c>
      <c r="B1068" s="23" t="n">
        <v>46077</v>
      </c>
      <c r="C1068" s="22" t="s">
        <v>933</v>
      </c>
      <c r="D1068" s="22" t="s">
        <v>1625</v>
      </c>
      <c r="E1068" s="21" t="n">
        <v>1036</v>
      </c>
      <c r="F1068" s="22" t="s">
        <v>1626</v>
      </c>
      <c r="G1068" s="27" t="n">
        <v>39</v>
      </c>
      <c r="H1068" s="17" t="n">
        <v>55.88</v>
      </c>
      <c r="I1068" s="17" t="n">
        <f aca="false">ROUND(G1068*H1068,2)</f>
        <v>2179.32</v>
      </c>
      <c r="J1068" s="22" t="s">
        <v>725</v>
      </c>
    </row>
    <row r="1069" customFormat="false" ht="15" hidden="false" customHeight="false" outlineLevel="0" collapsed="false">
      <c r="A1069" s="22" t="s">
        <v>1126</v>
      </c>
      <c r="B1069" s="23" t="n">
        <v>46077</v>
      </c>
      <c r="C1069" s="22" t="s">
        <v>933</v>
      </c>
      <c r="D1069" s="22" t="s">
        <v>1625</v>
      </c>
      <c r="E1069" s="21" t="n">
        <v>1036</v>
      </c>
      <c r="F1069" s="22" t="s">
        <v>1627</v>
      </c>
      <c r="G1069" s="27" t="n">
        <v>33</v>
      </c>
      <c r="H1069" s="17" t="n">
        <v>47.57</v>
      </c>
      <c r="I1069" s="17" t="n">
        <f aca="false">ROUND(G1069*H1069,2)</f>
        <v>1569.81</v>
      </c>
      <c r="J1069" s="22" t="s">
        <v>725</v>
      </c>
    </row>
    <row r="1070" customFormat="false" ht="15" hidden="false" customHeight="false" outlineLevel="0" collapsed="false">
      <c r="A1070" s="22" t="s">
        <v>1151</v>
      </c>
      <c r="B1070" s="23" t="n">
        <v>46086</v>
      </c>
      <c r="C1070" s="22" t="s">
        <v>964</v>
      </c>
      <c r="D1070" s="22" t="s">
        <v>1630</v>
      </c>
      <c r="E1070" s="21" t="n">
        <v>1036</v>
      </c>
      <c r="F1070" s="22" t="s">
        <v>1652</v>
      </c>
      <c r="G1070" s="27" t="n">
        <v>24</v>
      </c>
      <c r="H1070" s="17" t="n">
        <v>74.36</v>
      </c>
      <c r="I1070" s="17" t="n">
        <f aca="false">ROUND(G1070*H1070,2)</f>
        <v>1784.64</v>
      </c>
      <c r="J1070" s="22" t="s">
        <v>725</v>
      </c>
    </row>
    <row r="1071" customFormat="false" ht="15" hidden="false" customHeight="false" outlineLevel="0" collapsed="false">
      <c r="A1071" s="22" t="s">
        <v>1151</v>
      </c>
      <c r="B1071" s="23" t="n">
        <v>46086</v>
      </c>
      <c r="C1071" s="22" t="s">
        <v>964</v>
      </c>
      <c r="D1071" s="22" t="s">
        <v>1630</v>
      </c>
      <c r="E1071" s="21" t="n">
        <v>1036</v>
      </c>
      <c r="F1071" s="22" t="s">
        <v>1631</v>
      </c>
      <c r="G1071" s="27" t="n">
        <v>4</v>
      </c>
      <c r="H1071" s="17" t="n">
        <v>236.94</v>
      </c>
      <c r="I1071" s="17" t="n">
        <f aca="false">ROUND(G1071*H1071,2)</f>
        <v>947.76</v>
      </c>
      <c r="J1071" s="22" t="s">
        <v>725</v>
      </c>
    </row>
    <row r="1072" customFormat="false" ht="15" hidden="false" customHeight="false" outlineLevel="0" collapsed="false">
      <c r="A1072" s="22" t="s">
        <v>1093</v>
      </c>
      <c r="B1072" s="23" t="n">
        <v>46064</v>
      </c>
      <c r="C1072" s="22" t="s">
        <v>931</v>
      </c>
      <c r="D1072" s="22" t="s">
        <v>1618</v>
      </c>
      <c r="E1072" s="21" t="n">
        <v>1036</v>
      </c>
      <c r="F1072" s="22" t="s">
        <v>1619</v>
      </c>
      <c r="G1072" s="27" t="n">
        <v>21</v>
      </c>
      <c r="H1072" s="17" t="n">
        <v>85.39</v>
      </c>
      <c r="I1072" s="17" t="n">
        <f aca="false">ROUND(G1072*H1072,2)</f>
        <v>1793.19</v>
      </c>
      <c r="J1072" s="22" t="s">
        <v>725</v>
      </c>
    </row>
    <row r="1073" customFormat="false" ht="15" hidden="false" customHeight="false" outlineLevel="0" collapsed="false">
      <c r="A1073" s="22" t="s">
        <v>1087</v>
      </c>
      <c r="B1073" s="23" t="n">
        <v>46061</v>
      </c>
      <c r="C1073" s="22" t="s">
        <v>944</v>
      </c>
      <c r="D1073" s="22" t="s">
        <v>1654</v>
      </c>
      <c r="E1073" s="21" t="n">
        <v>1037</v>
      </c>
      <c r="F1073" s="22" t="s">
        <v>1655</v>
      </c>
      <c r="G1073" s="27" t="n">
        <v>3</v>
      </c>
      <c r="H1073" s="17" t="n">
        <v>940.15</v>
      </c>
      <c r="I1073" s="17" t="n">
        <f aca="false">ROUND(G1073*H1073,2)</f>
        <v>2820.45</v>
      </c>
      <c r="J1073" s="22" t="s">
        <v>725</v>
      </c>
    </row>
    <row r="1074" customFormat="false" ht="15" hidden="false" customHeight="false" outlineLevel="0" collapsed="false">
      <c r="A1074" s="22" t="s">
        <v>1087</v>
      </c>
      <c r="B1074" s="23" t="n">
        <v>46061</v>
      </c>
      <c r="C1074" s="22" t="s">
        <v>944</v>
      </c>
      <c r="D1074" s="22" t="s">
        <v>1654</v>
      </c>
      <c r="E1074" s="21" t="n">
        <v>1037</v>
      </c>
      <c r="F1074" s="22" t="s">
        <v>1657</v>
      </c>
      <c r="G1074" s="27" t="n">
        <v>4</v>
      </c>
      <c r="H1074" s="17" t="n">
        <v>711.46</v>
      </c>
      <c r="I1074" s="17" t="n">
        <f aca="false">ROUND(G1074*H1074,2)</f>
        <v>2845.84</v>
      </c>
      <c r="J1074" s="22" t="s">
        <v>725</v>
      </c>
    </row>
    <row r="1075" customFormat="false" ht="15" hidden="false" customHeight="false" outlineLevel="0" collapsed="false">
      <c r="A1075" s="22" t="s">
        <v>1084</v>
      </c>
      <c r="B1075" s="23" t="n">
        <v>46060</v>
      </c>
      <c r="C1075" s="22" t="s">
        <v>944</v>
      </c>
      <c r="D1075" s="22" t="s">
        <v>1654</v>
      </c>
      <c r="E1075" s="21" t="n">
        <v>1037</v>
      </c>
      <c r="F1075" s="22" t="s">
        <v>1657</v>
      </c>
      <c r="G1075" s="27" t="n">
        <v>3</v>
      </c>
      <c r="H1075" s="17" t="n">
        <v>698.77</v>
      </c>
      <c r="I1075" s="17" t="n">
        <f aca="false">ROUND(G1075*H1075,2)</f>
        <v>2096.31</v>
      </c>
      <c r="J1075" s="22" t="s">
        <v>725</v>
      </c>
    </row>
    <row r="1076" customFormat="false" ht="15" hidden="false" customHeight="false" outlineLevel="0" collapsed="false">
      <c r="A1076" s="22" t="s">
        <v>1084</v>
      </c>
      <c r="B1076" s="23" t="n">
        <v>46060</v>
      </c>
      <c r="C1076" s="22" t="s">
        <v>944</v>
      </c>
      <c r="D1076" s="22" t="s">
        <v>1654</v>
      </c>
      <c r="E1076" s="21" t="n">
        <v>1037</v>
      </c>
      <c r="F1076" s="22" t="s">
        <v>1656</v>
      </c>
      <c r="G1076" s="27" t="n">
        <v>1</v>
      </c>
      <c r="H1076" s="17" t="n">
        <v>1546.48</v>
      </c>
      <c r="I1076" s="17" t="n">
        <f aca="false">ROUND(G1076*H1076,2)</f>
        <v>1546.48</v>
      </c>
      <c r="J1076" s="22" t="s">
        <v>725</v>
      </c>
    </row>
    <row r="1077" customFormat="false" ht="15" hidden="false" customHeight="false" outlineLevel="0" collapsed="false">
      <c r="A1077" s="22" t="s">
        <v>1084</v>
      </c>
      <c r="B1077" s="23" t="n">
        <v>46060</v>
      </c>
      <c r="C1077" s="22" t="s">
        <v>944</v>
      </c>
      <c r="D1077" s="22" t="s">
        <v>1654</v>
      </c>
      <c r="E1077" s="21" t="n">
        <v>1037</v>
      </c>
      <c r="F1077" s="22" t="s">
        <v>1656</v>
      </c>
      <c r="G1077" s="27" t="n">
        <v>1</v>
      </c>
      <c r="H1077" s="17" t="n">
        <v>1480.88</v>
      </c>
      <c r="I1077" s="17" t="n">
        <f aca="false">ROUND(G1077*H1077,2)</f>
        <v>1480.88</v>
      </c>
      <c r="J1077" s="22" t="s">
        <v>725</v>
      </c>
    </row>
    <row r="1078" customFormat="false" ht="15" hidden="false" customHeight="false" outlineLevel="0" collapsed="false">
      <c r="A1078" s="22" t="s">
        <v>1084</v>
      </c>
      <c r="B1078" s="23" t="n">
        <v>46060</v>
      </c>
      <c r="C1078" s="22" t="s">
        <v>944</v>
      </c>
      <c r="D1078" s="22" t="s">
        <v>1654</v>
      </c>
      <c r="E1078" s="21" t="n">
        <v>1037</v>
      </c>
      <c r="F1078" s="22" t="s">
        <v>1655</v>
      </c>
      <c r="G1078" s="27" t="n">
        <v>2</v>
      </c>
      <c r="H1078" s="17" t="n">
        <v>929.93</v>
      </c>
      <c r="I1078" s="17" t="n">
        <f aca="false">ROUND(G1078*H1078,2)</f>
        <v>1859.86</v>
      </c>
      <c r="J1078" s="22" t="s">
        <v>725</v>
      </c>
    </row>
    <row r="1079" customFormat="false" ht="15" hidden="false" customHeight="false" outlineLevel="0" collapsed="false">
      <c r="A1079" s="22" t="s">
        <v>1084</v>
      </c>
      <c r="B1079" s="23" t="n">
        <v>46060</v>
      </c>
      <c r="C1079" s="22" t="s">
        <v>944</v>
      </c>
      <c r="D1079" s="22" t="s">
        <v>1654</v>
      </c>
      <c r="E1079" s="21" t="n">
        <v>1037</v>
      </c>
      <c r="F1079" s="22" t="s">
        <v>1655</v>
      </c>
      <c r="G1079" s="27" t="n">
        <v>1</v>
      </c>
      <c r="H1079" s="17" t="n">
        <v>922.16</v>
      </c>
      <c r="I1079" s="17" t="n">
        <f aca="false">ROUND(G1079*H1079,2)</f>
        <v>922.16</v>
      </c>
      <c r="J1079" s="22" t="s">
        <v>725</v>
      </c>
    </row>
    <row r="1080" customFormat="false" ht="15" hidden="false" customHeight="false" outlineLevel="0" collapsed="false">
      <c r="A1080" s="22" t="s">
        <v>1115</v>
      </c>
      <c r="B1080" s="23" t="n">
        <v>46073</v>
      </c>
      <c r="C1080" s="22" t="s">
        <v>944</v>
      </c>
      <c r="D1080" s="22" t="s">
        <v>1654</v>
      </c>
      <c r="E1080" s="21" t="n">
        <v>1037</v>
      </c>
      <c r="F1080" s="22" t="s">
        <v>1657</v>
      </c>
      <c r="G1080" s="27" t="n">
        <v>1</v>
      </c>
      <c r="H1080" s="17" t="n">
        <v>715.09</v>
      </c>
      <c r="I1080" s="17" t="n">
        <f aca="false">ROUND(G1080*H1080,2)</f>
        <v>715.09</v>
      </c>
      <c r="J1080" s="22" t="s">
        <v>725</v>
      </c>
    </row>
    <row r="1081" customFormat="false" ht="15" hidden="false" customHeight="false" outlineLevel="0" collapsed="false">
      <c r="A1081" s="22" t="s">
        <v>1115</v>
      </c>
      <c r="B1081" s="23" t="n">
        <v>46073</v>
      </c>
      <c r="C1081" s="22" t="s">
        <v>944</v>
      </c>
      <c r="D1081" s="22" t="s">
        <v>1654</v>
      </c>
      <c r="E1081" s="21" t="n">
        <v>1037</v>
      </c>
      <c r="F1081" s="22" t="s">
        <v>1655</v>
      </c>
      <c r="G1081" s="27" t="n">
        <v>2</v>
      </c>
      <c r="H1081" s="17" t="n">
        <v>914.65</v>
      </c>
      <c r="I1081" s="17" t="n">
        <f aca="false">ROUND(G1081*H1081,2)</f>
        <v>1829.3</v>
      </c>
      <c r="J1081" s="22" t="s">
        <v>725</v>
      </c>
    </row>
    <row r="1082" customFormat="false" ht="15" hidden="false" customHeight="false" outlineLevel="0" collapsed="false">
      <c r="A1082" s="22" t="s">
        <v>1115</v>
      </c>
      <c r="B1082" s="23" t="n">
        <v>46073</v>
      </c>
      <c r="C1082" s="22" t="s">
        <v>944</v>
      </c>
      <c r="D1082" s="22" t="s">
        <v>1654</v>
      </c>
      <c r="E1082" s="21" t="n">
        <v>1037</v>
      </c>
      <c r="F1082" s="22" t="s">
        <v>1655</v>
      </c>
      <c r="G1082" s="27" t="n">
        <v>1</v>
      </c>
      <c r="H1082" s="17" t="n">
        <v>896.49</v>
      </c>
      <c r="I1082" s="17" t="n">
        <f aca="false">ROUND(G1082*H1082,2)</f>
        <v>896.49</v>
      </c>
      <c r="J1082" s="22" t="s">
        <v>725</v>
      </c>
    </row>
    <row r="1083" customFormat="false" ht="15" hidden="false" customHeight="false" outlineLevel="0" collapsed="false">
      <c r="A1083" s="22" t="s">
        <v>1127</v>
      </c>
      <c r="B1083" s="23" t="n">
        <v>46077</v>
      </c>
      <c r="C1083" s="22" t="s">
        <v>944</v>
      </c>
      <c r="D1083" s="22" t="s">
        <v>1654</v>
      </c>
      <c r="E1083" s="21" t="n">
        <v>1037</v>
      </c>
      <c r="F1083" s="22" t="s">
        <v>1657</v>
      </c>
      <c r="G1083" s="27" t="n">
        <v>2</v>
      </c>
      <c r="H1083" s="17" t="n">
        <v>714.45</v>
      </c>
      <c r="I1083" s="17" t="n">
        <f aca="false">ROUND(G1083*H1083,2)</f>
        <v>1428.9</v>
      </c>
      <c r="J1083" s="22" t="s">
        <v>725</v>
      </c>
    </row>
    <row r="1084" customFormat="false" ht="15" hidden="false" customHeight="false" outlineLevel="0" collapsed="false">
      <c r="A1084" s="22" t="s">
        <v>1247</v>
      </c>
      <c r="B1084" s="23" t="n">
        <v>46115</v>
      </c>
      <c r="C1084" s="22" t="s">
        <v>937</v>
      </c>
      <c r="D1084" s="22" t="s">
        <v>1618</v>
      </c>
      <c r="E1084" s="21" t="n">
        <v>1038</v>
      </c>
      <c r="F1084" s="22" t="s">
        <v>1629</v>
      </c>
      <c r="G1084" s="27" t="n">
        <v>22</v>
      </c>
      <c r="H1084" s="17" t="n">
        <v>65.56</v>
      </c>
      <c r="I1084" s="17" t="n">
        <f aca="false">ROUND(G1084*H1084,2)</f>
        <v>1442.32</v>
      </c>
      <c r="J1084" s="22" t="s">
        <v>725</v>
      </c>
    </row>
    <row r="1085" customFormat="false" ht="15" hidden="false" customHeight="false" outlineLevel="0" collapsed="false">
      <c r="A1085" s="22" t="s">
        <v>1247</v>
      </c>
      <c r="B1085" s="23" t="n">
        <v>46115</v>
      </c>
      <c r="C1085" s="22" t="s">
        <v>937</v>
      </c>
      <c r="D1085" s="22" t="s">
        <v>1618</v>
      </c>
      <c r="E1085" s="21" t="n">
        <v>1038</v>
      </c>
      <c r="F1085" s="22" t="s">
        <v>1653</v>
      </c>
      <c r="G1085" s="27" t="n">
        <v>20</v>
      </c>
      <c r="H1085" s="17" t="n">
        <v>98.62</v>
      </c>
      <c r="I1085" s="17" t="n">
        <f aca="false">ROUND(G1085*H1085,2)</f>
        <v>1972.4</v>
      </c>
      <c r="J1085" s="22" t="s">
        <v>725</v>
      </c>
    </row>
    <row r="1086" customFormat="false" ht="15" hidden="false" customHeight="false" outlineLevel="0" collapsed="false">
      <c r="A1086" s="22" t="s">
        <v>1247</v>
      </c>
      <c r="B1086" s="23" t="n">
        <v>46115</v>
      </c>
      <c r="C1086" s="22" t="s">
        <v>937</v>
      </c>
      <c r="D1086" s="22" t="s">
        <v>1618</v>
      </c>
      <c r="E1086" s="21" t="n">
        <v>1038</v>
      </c>
      <c r="F1086" s="22" t="s">
        <v>1629</v>
      </c>
      <c r="G1086" s="27" t="n">
        <v>21</v>
      </c>
      <c r="H1086" s="17" t="n">
        <v>61.55</v>
      </c>
      <c r="I1086" s="17" t="n">
        <f aca="false">ROUND(G1086*H1086,2)</f>
        <v>1292.55</v>
      </c>
      <c r="J1086" s="22" t="s">
        <v>725</v>
      </c>
    </row>
    <row r="1087" customFormat="false" ht="15" hidden="false" customHeight="false" outlineLevel="0" collapsed="false">
      <c r="A1087" s="22" t="s">
        <v>1247</v>
      </c>
      <c r="B1087" s="23" t="n">
        <v>46115</v>
      </c>
      <c r="C1087" s="22" t="s">
        <v>937</v>
      </c>
      <c r="D1087" s="22" t="s">
        <v>1618</v>
      </c>
      <c r="E1087" s="21" t="n">
        <v>1038</v>
      </c>
      <c r="F1087" s="22" t="s">
        <v>1653</v>
      </c>
      <c r="G1087" s="27" t="n">
        <v>22</v>
      </c>
      <c r="H1087" s="17" t="n">
        <v>97.02</v>
      </c>
      <c r="I1087" s="17" t="n">
        <f aca="false">ROUND(G1087*H1087,2)</f>
        <v>2134.44</v>
      </c>
      <c r="J1087" s="22" t="s">
        <v>725</v>
      </c>
    </row>
    <row r="1088" customFormat="false" ht="15" hidden="false" customHeight="false" outlineLevel="0" collapsed="false">
      <c r="A1088" s="22" t="s">
        <v>1247</v>
      </c>
      <c r="B1088" s="23" t="n">
        <v>46115</v>
      </c>
      <c r="C1088" s="22" t="s">
        <v>937</v>
      </c>
      <c r="D1088" s="22" t="s">
        <v>1618</v>
      </c>
      <c r="E1088" s="21" t="n">
        <v>1038</v>
      </c>
      <c r="F1088" s="22" t="s">
        <v>1620</v>
      </c>
      <c r="G1088" s="27" t="n">
        <v>111</v>
      </c>
      <c r="H1088" s="17" t="n">
        <v>9.96</v>
      </c>
      <c r="I1088" s="17" t="n">
        <f aca="false">ROUND(G1088*H1088,2)</f>
        <v>1105.56</v>
      </c>
      <c r="J1088" s="22" t="s">
        <v>725</v>
      </c>
    </row>
    <row r="1089" customFormat="false" ht="15" hidden="false" customHeight="false" outlineLevel="0" collapsed="false">
      <c r="A1089" s="22" t="s">
        <v>1233</v>
      </c>
      <c r="B1089" s="23" t="n">
        <v>46111</v>
      </c>
      <c r="C1089" s="22" t="s">
        <v>939</v>
      </c>
      <c r="D1089" s="22" t="s">
        <v>1621</v>
      </c>
      <c r="E1089" s="21" t="n">
        <v>1038</v>
      </c>
      <c r="F1089" s="22" t="s">
        <v>1624</v>
      </c>
      <c r="G1089" s="27" t="n">
        <v>104</v>
      </c>
      <c r="H1089" s="17" t="n">
        <v>20.24</v>
      </c>
      <c r="I1089" s="17" t="n">
        <f aca="false">ROUND(G1089*H1089,2)</f>
        <v>2104.96</v>
      </c>
      <c r="J1089" s="22" t="s">
        <v>728</v>
      </c>
    </row>
    <row r="1090" customFormat="false" ht="15" hidden="false" customHeight="false" outlineLevel="0" collapsed="false">
      <c r="A1090" s="22" t="s">
        <v>1233</v>
      </c>
      <c r="B1090" s="23" t="n">
        <v>46111</v>
      </c>
      <c r="C1090" s="22" t="s">
        <v>939</v>
      </c>
      <c r="D1090" s="22" t="s">
        <v>1621</v>
      </c>
      <c r="E1090" s="21" t="n">
        <v>1038</v>
      </c>
      <c r="F1090" s="22" t="s">
        <v>1623</v>
      </c>
      <c r="G1090" s="27" t="n">
        <v>12</v>
      </c>
      <c r="H1090" s="17" t="n">
        <v>136.51</v>
      </c>
      <c r="I1090" s="17" t="n">
        <f aca="false">ROUND(G1090*H1090,2)</f>
        <v>1638.12</v>
      </c>
      <c r="J1090" s="22" t="s">
        <v>728</v>
      </c>
    </row>
    <row r="1091" customFormat="false" ht="15" hidden="false" customHeight="false" outlineLevel="0" collapsed="false">
      <c r="A1091" s="22" t="s">
        <v>1233</v>
      </c>
      <c r="B1091" s="23" t="n">
        <v>46111</v>
      </c>
      <c r="C1091" s="22" t="s">
        <v>939</v>
      </c>
      <c r="D1091" s="22" t="s">
        <v>1621</v>
      </c>
      <c r="E1091" s="21" t="n">
        <v>1038</v>
      </c>
      <c r="F1091" s="22" t="s">
        <v>1623</v>
      </c>
      <c r="G1091" s="27" t="n">
        <v>15</v>
      </c>
      <c r="H1091" s="17" t="n">
        <v>147.91</v>
      </c>
      <c r="I1091" s="17" t="n">
        <f aca="false">ROUND(G1091*H1091,2)</f>
        <v>2218.65</v>
      </c>
      <c r="J1091" s="22" t="s">
        <v>728</v>
      </c>
    </row>
    <row r="1092" customFormat="false" ht="15" hidden="false" customHeight="false" outlineLevel="0" collapsed="false">
      <c r="A1092" s="22" t="s">
        <v>1248</v>
      </c>
      <c r="B1092" s="23" t="n">
        <v>46117</v>
      </c>
      <c r="C1092" s="22" t="s">
        <v>964</v>
      </c>
      <c r="D1092" s="22" t="s">
        <v>1630</v>
      </c>
      <c r="E1092" s="21" t="n">
        <v>1038</v>
      </c>
      <c r="F1092" s="22" t="s">
        <v>1632</v>
      </c>
      <c r="G1092" s="27" t="n">
        <v>12</v>
      </c>
      <c r="H1092" s="17" t="n">
        <v>120.48</v>
      </c>
      <c r="I1092" s="17" t="n">
        <f aca="false">ROUND(G1092*H1092,2)</f>
        <v>1445.76</v>
      </c>
      <c r="J1092" s="22" t="s">
        <v>728</v>
      </c>
    </row>
    <row r="1093" customFormat="false" ht="15" hidden="false" customHeight="false" outlineLevel="0" collapsed="false">
      <c r="A1093" s="22" t="s">
        <v>1248</v>
      </c>
      <c r="B1093" s="23" t="n">
        <v>46117</v>
      </c>
      <c r="C1093" s="22" t="s">
        <v>964</v>
      </c>
      <c r="D1093" s="22" t="s">
        <v>1630</v>
      </c>
      <c r="E1093" s="21" t="n">
        <v>1038</v>
      </c>
      <c r="F1093" s="22" t="s">
        <v>1632</v>
      </c>
      <c r="G1093" s="27" t="n">
        <v>9</v>
      </c>
      <c r="H1093" s="17" t="n">
        <v>119.32</v>
      </c>
      <c r="I1093" s="17" t="n">
        <f aca="false">ROUND(G1093*H1093,2)</f>
        <v>1073.88</v>
      </c>
      <c r="J1093" s="22" t="s">
        <v>728</v>
      </c>
    </row>
    <row r="1094" customFormat="false" ht="15" hidden="false" customHeight="false" outlineLevel="0" collapsed="false">
      <c r="A1094" s="22" t="s">
        <v>1248</v>
      </c>
      <c r="B1094" s="23" t="n">
        <v>46117</v>
      </c>
      <c r="C1094" s="22" t="s">
        <v>964</v>
      </c>
      <c r="D1094" s="22" t="s">
        <v>1630</v>
      </c>
      <c r="E1094" s="21" t="n">
        <v>1038</v>
      </c>
      <c r="F1094" s="22" t="s">
        <v>1632</v>
      </c>
      <c r="G1094" s="27" t="n">
        <v>8</v>
      </c>
      <c r="H1094" s="17" t="n">
        <v>121.61</v>
      </c>
      <c r="I1094" s="17" t="n">
        <f aca="false">ROUND(G1094*H1094,2)</f>
        <v>972.88</v>
      </c>
      <c r="J1094" s="22" t="s">
        <v>728</v>
      </c>
    </row>
    <row r="1095" customFormat="false" ht="15" hidden="false" customHeight="false" outlineLevel="0" collapsed="false">
      <c r="A1095" s="22" t="s">
        <v>1140</v>
      </c>
      <c r="B1095" s="23" t="n">
        <v>46082</v>
      </c>
      <c r="C1095" s="22" t="s">
        <v>959</v>
      </c>
      <c r="D1095" s="22" t="s">
        <v>1633</v>
      </c>
      <c r="E1095" s="21" t="n">
        <v>1038</v>
      </c>
      <c r="F1095" s="22" t="s">
        <v>1634</v>
      </c>
      <c r="G1095" s="27" t="n">
        <v>37</v>
      </c>
      <c r="H1095" s="17" t="n">
        <v>59.7</v>
      </c>
      <c r="I1095" s="17" t="n">
        <f aca="false">ROUND(G1095*H1095,2)</f>
        <v>2208.9</v>
      </c>
      <c r="J1095" s="22" t="s">
        <v>725</v>
      </c>
    </row>
    <row r="1096" customFormat="false" ht="15" hidden="false" customHeight="false" outlineLevel="0" collapsed="false">
      <c r="A1096" s="22" t="s">
        <v>1140</v>
      </c>
      <c r="B1096" s="23" t="n">
        <v>46082</v>
      </c>
      <c r="C1096" s="22" t="s">
        <v>959</v>
      </c>
      <c r="D1096" s="22" t="s">
        <v>1633</v>
      </c>
      <c r="E1096" s="21" t="n">
        <v>1038</v>
      </c>
      <c r="F1096" s="22" t="s">
        <v>1635</v>
      </c>
      <c r="G1096" s="27" t="n">
        <v>18</v>
      </c>
      <c r="H1096" s="17" t="n">
        <v>87.24</v>
      </c>
      <c r="I1096" s="17" t="n">
        <f aca="false">ROUND(G1096*H1096,2)</f>
        <v>1570.32</v>
      </c>
      <c r="J1096" s="22" t="s">
        <v>725</v>
      </c>
    </row>
    <row r="1097" customFormat="false" ht="15" hidden="false" customHeight="false" outlineLevel="0" collapsed="false">
      <c r="A1097" s="22" t="s">
        <v>1140</v>
      </c>
      <c r="B1097" s="23" t="n">
        <v>46082</v>
      </c>
      <c r="C1097" s="22" t="s">
        <v>959</v>
      </c>
      <c r="D1097" s="22" t="s">
        <v>1633</v>
      </c>
      <c r="E1097" s="21" t="n">
        <v>1038</v>
      </c>
      <c r="F1097" s="22" t="s">
        <v>1634</v>
      </c>
      <c r="G1097" s="27" t="n">
        <v>27</v>
      </c>
      <c r="H1097" s="17" t="n">
        <v>56.68</v>
      </c>
      <c r="I1097" s="17" t="n">
        <f aca="false">ROUND(G1097*H1097,2)</f>
        <v>1530.36</v>
      </c>
      <c r="J1097" s="22" t="s">
        <v>725</v>
      </c>
    </row>
    <row r="1098" customFormat="false" ht="15" hidden="false" customHeight="false" outlineLevel="0" collapsed="false">
      <c r="A1098" s="22" t="s">
        <v>1348</v>
      </c>
      <c r="B1098" s="23" t="n">
        <v>46151</v>
      </c>
      <c r="C1098" s="22" t="s">
        <v>944</v>
      </c>
      <c r="D1098" s="22" t="s">
        <v>1654</v>
      </c>
      <c r="E1098" s="21" t="n">
        <v>1039</v>
      </c>
      <c r="F1098" s="22" t="s">
        <v>1655</v>
      </c>
      <c r="G1098" s="27" t="n">
        <v>2</v>
      </c>
      <c r="H1098" s="17" t="n">
        <v>905.5</v>
      </c>
      <c r="I1098" s="17" t="n">
        <f aca="false">ROUND(G1098*H1098,2)</f>
        <v>1811</v>
      </c>
      <c r="J1098" s="22" t="s">
        <v>728</v>
      </c>
    </row>
    <row r="1099" customFormat="false" ht="15" hidden="false" customHeight="false" outlineLevel="0" collapsed="false">
      <c r="A1099" s="22" t="s">
        <v>1348</v>
      </c>
      <c r="B1099" s="23" t="n">
        <v>46151</v>
      </c>
      <c r="C1099" s="22" t="s">
        <v>944</v>
      </c>
      <c r="D1099" s="22" t="s">
        <v>1654</v>
      </c>
      <c r="E1099" s="21" t="n">
        <v>1039</v>
      </c>
      <c r="F1099" s="22" t="s">
        <v>1655</v>
      </c>
      <c r="G1099" s="27" t="n">
        <v>2</v>
      </c>
      <c r="H1099" s="17" t="n">
        <v>905.5</v>
      </c>
      <c r="I1099" s="17" t="n">
        <f aca="false">ROUND(G1099*H1099,2)</f>
        <v>1811</v>
      </c>
      <c r="J1099" s="22" t="s">
        <v>728</v>
      </c>
    </row>
    <row r="1100" customFormat="false" ht="15" hidden="false" customHeight="false" outlineLevel="0" collapsed="false">
      <c r="A1100" s="22" t="s">
        <v>1348</v>
      </c>
      <c r="B1100" s="23" t="n">
        <v>46151</v>
      </c>
      <c r="C1100" s="22" t="s">
        <v>944</v>
      </c>
      <c r="D1100" s="22" t="s">
        <v>1654</v>
      </c>
      <c r="E1100" s="21" t="n">
        <v>1039</v>
      </c>
      <c r="F1100" s="22" t="s">
        <v>1656</v>
      </c>
      <c r="G1100" s="27" t="n">
        <v>2</v>
      </c>
      <c r="H1100" s="17" t="n">
        <v>1541.22</v>
      </c>
      <c r="I1100" s="17" t="n">
        <f aca="false">ROUND(G1100*H1100,2)</f>
        <v>3082.44</v>
      </c>
      <c r="J1100" s="22" t="s">
        <v>728</v>
      </c>
    </row>
    <row r="1101" customFormat="false" ht="15" hidden="false" customHeight="false" outlineLevel="0" collapsed="false">
      <c r="A1101" s="22" t="s">
        <v>1103</v>
      </c>
      <c r="B1101" s="23" t="n">
        <v>46067</v>
      </c>
      <c r="C1101" s="22" t="s">
        <v>931</v>
      </c>
      <c r="D1101" s="22" t="s">
        <v>1618</v>
      </c>
      <c r="E1101" s="21" t="n">
        <v>1039</v>
      </c>
      <c r="F1101" s="22" t="s">
        <v>1620</v>
      </c>
      <c r="G1101" s="27" t="n">
        <v>188</v>
      </c>
      <c r="H1101" s="17" t="n">
        <v>9.43</v>
      </c>
      <c r="I1101" s="17" t="n">
        <f aca="false">ROUND(G1101*H1101,2)</f>
        <v>1772.84</v>
      </c>
      <c r="J1101" s="22" t="s">
        <v>725</v>
      </c>
    </row>
    <row r="1102" customFormat="false" ht="15" hidden="false" customHeight="false" outlineLevel="0" collapsed="false">
      <c r="A1102" s="22" t="s">
        <v>1103</v>
      </c>
      <c r="B1102" s="23" t="n">
        <v>46067</v>
      </c>
      <c r="C1102" s="22" t="s">
        <v>931</v>
      </c>
      <c r="D1102" s="22" t="s">
        <v>1618</v>
      </c>
      <c r="E1102" s="21" t="n">
        <v>1039</v>
      </c>
      <c r="F1102" s="22" t="s">
        <v>1653</v>
      </c>
      <c r="G1102" s="27" t="n">
        <v>23</v>
      </c>
      <c r="H1102" s="17" t="n">
        <v>95</v>
      </c>
      <c r="I1102" s="17" t="n">
        <f aca="false">ROUND(G1102*H1102,2)</f>
        <v>2185</v>
      </c>
      <c r="J1102" s="22" t="s">
        <v>725</v>
      </c>
    </row>
    <row r="1103" customFormat="false" ht="15" hidden="false" customHeight="false" outlineLevel="0" collapsed="false">
      <c r="A1103" s="22" t="s">
        <v>1103</v>
      </c>
      <c r="B1103" s="23" t="n">
        <v>46067</v>
      </c>
      <c r="C1103" s="22" t="s">
        <v>931</v>
      </c>
      <c r="D1103" s="22" t="s">
        <v>1618</v>
      </c>
      <c r="E1103" s="21" t="n">
        <v>1039</v>
      </c>
      <c r="F1103" s="22" t="s">
        <v>1619</v>
      </c>
      <c r="G1103" s="27" t="n">
        <v>27</v>
      </c>
      <c r="H1103" s="17" t="n">
        <v>86.52</v>
      </c>
      <c r="I1103" s="17" t="n">
        <f aca="false">ROUND(G1103*H1103,2)</f>
        <v>2336.04</v>
      </c>
      <c r="J1103" s="22" t="s">
        <v>725</v>
      </c>
    </row>
    <row r="1104" customFormat="false" ht="15" hidden="false" customHeight="false" outlineLevel="0" collapsed="false">
      <c r="A1104" s="22" t="s">
        <v>1103</v>
      </c>
      <c r="B1104" s="23" t="n">
        <v>46067</v>
      </c>
      <c r="C1104" s="22" t="s">
        <v>931</v>
      </c>
      <c r="D1104" s="22" t="s">
        <v>1618</v>
      </c>
      <c r="E1104" s="21" t="n">
        <v>1039</v>
      </c>
      <c r="F1104" s="22" t="s">
        <v>1629</v>
      </c>
      <c r="G1104" s="27" t="n">
        <v>16</v>
      </c>
      <c r="H1104" s="17" t="n">
        <v>61.83</v>
      </c>
      <c r="I1104" s="17" t="n">
        <f aca="false">ROUND(G1104*H1104,2)</f>
        <v>989.28</v>
      </c>
      <c r="J1104" s="22" t="s">
        <v>725</v>
      </c>
    </row>
    <row r="1105" customFormat="false" ht="15" hidden="false" customHeight="false" outlineLevel="0" collapsed="false">
      <c r="A1105" s="22" t="s">
        <v>1103</v>
      </c>
      <c r="B1105" s="23" t="n">
        <v>46067</v>
      </c>
      <c r="C1105" s="22" t="s">
        <v>931</v>
      </c>
      <c r="D1105" s="22" t="s">
        <v>1618</v>
      </c>
      <c r="E1105" s="21" t="n">
        <v>1039</v>
      </c>
      <c r="F1105" s="22" t="s">
        <v>1619</v>
      </c>
      <c r="G1105" s="27" t="n">
        <v>8</v>
      </c>
      <c r="H1105" s="17" t="n">
        <v>87.35</v>
      </c>
      <c r="I1105" s="17" t="n">
        <f aca="false">ROUND(G1105*H1105,2)</f>
        <v>698.8</v>
      </c>
      <c r="J1105" s="22" t="s">
        <v>725</v>
      </c>
    </row>
    <row r="1106" customFormat="false" ht="15" hidden="false" customHeight="false" outlineLevel="0" collapsed="false">
      <c r="A1106" s="22" t="s">
        <v>1135</v>
      </c>
      <c r="B1106" s="23" t="n">
        <v>46080</v>
      </c>
      <c r="C1106" s="22" t="s">
        <v>989</v>
      </c>
      <c r="D1106" s="22" t="s">
        <v>1640</v>
      </c>
      <c r="E1106" s="21" t="n">
        <v>1039</v>
      </c>
      <c r="F1106" s="22" t="s">
        <v>1643</v>
      </c>
      <c r="G1106" s="27" t="n">
        <v>1</v>
      </c>
      <c r="H1106" s="17" t="n">
        <v>7522.5</v>
      </c>
      <c r="I1106" s="17" t="n">
        <f aca="false">ROUND(G1106*H1106,2)</f>
        <v>7522.5</v>
      </c>
      <c r="J1106" s="22" t="s">
        <v>725</v>
      </c>
    </row>
    <row r="1107" customFormat="false" ht="15" hidden="false" customHeight="false" outlineLevel="0" collapsed="false">
      <c r="A1107" s="22" t="s">
        <v>1135</v>
      </c>
      <c r="B1107" s="23" t="n">
        <v>46080</v>
      </c>
      <c r="C1107" s="22" t="s">
        <v>989</v>
      </c>
      <c r="D1107" s="22" t="s">
        <v>1640</v>
      </c>
      <c r="E1107" s="21" t="n">
        <v>1039</v>
      </c>
      <c r="F1107" s="22" t="s">
        <v>1643</v>
      </c>
      <c r="G1107" s="27" t="n">
        <v>1</v>
      </c>
      <c r="H1107" s="17" t="n">
        <v>7317.62</v>
      </c>
      <c r="I1107" s="17" t="n">
        <f aca="false">ROUND(G1107*H1107,2)</f>
        <v>7317.62</v>
      </c>
      <c r="J1107" s="22" t="s">
        <v>725</v>
      </c>
    </row>
    <row r="1108" customFormat="false" ht="15" hidden="false" customHeight="false" outlineLevel="0" collapsed="false">
      <c r="A1108" s="22" t="s">
        <v>1325</v>
      </c>
      <c r="B1108" s="23" t="n">
        <v>46144</v>
      </c>
      <c r="C1108" s="22" t="s">
        <v>937</v>
      </c>
      <c r="D1108" s="22" t="s">
        <v>1618</v>
      </c>
      <c r="E1108" s="21" t="n">
        <v>1039</v>
      </c>
      <c r="F1108" s="22" t="s">
        <v>1619</v>
      </c>
      <c r="G1108" s="27" t="n">
        <v>10</v>
      </c>
      <c r="H1108" s="17" t="n">
        <v>86.82</v>
      </c>
      <c r="I1108" s="17" t="n">
        <f aca="false">ROUND(G1108*H1108,2)</f>
        <v>868.2</v>
      </c>
      <c r="J1108" s="22" t="s">
        <v>725</v>
      </c>
    </row>
    <row r="1109" customFormat="false" ht="15" hidden="false" customHeight="false" outlineLevel="0" collapsed="false">
      <c r="A1109" s="22" t="s">
        <v>1325</v>
      </c>
      <c r="B1109" s="23" t="n">
        <v>46144</v>
      </c>
      <c r="C1109" s="22" t="s">
        <v>937</v>
      </c>
      <c r="D1109" s="22" t="s">
        <v>1618</v>
      </c>
      <c r="E1109" s="21" t="n">
        <v>1039</v>
      </c>
      <c r="F1109" s="22" t="s">
        <v>1653</v>
      </c>
      <c r="G1109" s="27" t="n">
        <v>8</v>
      </c>
      <c r="H1109" s="17" t="n">
        <v>95.91</v>
      </c>
      <c r="I1109" s="17" t="n">
        <f aca="false">ROUND(G1109*H1109,2)</f>
        <v>767.28</v>
      </c>
      <c r="J1109" s="22" t="s">
        <v>725</v>
      </c>
    </row>
    <row r="1110" customFormat="false" ht="15" hidden="false" customHeight="false" outlineLevel="0" collapsed="false">
      <c r="A1110" s="22" t="s">
        <v>1325</v>
      </c>
      <c r="B1110" s="23" t="n">
        <v>46144</v>
      </c>
      <c r="C1110" s="22" t="s">
        <v>937</v>
      </c>
      <c r="D1110" s="22" t="s">
        <v>1618</v>
      </c>
      <c r="E1110" s="21" t="n">
        <v>1039</v>
      </c>
      <c r="F1110" s="22" t="s">
        <v>1629</v>
      </c>
      <c r="G1110" s="27" t="n">
        <v>36</v>
      </c>
      <c r="H1110" s="17" t="n">
        <v>63.18</v>
      </c>
      <c r="I1110" s="17" t="n">
        <f aca="false">ROUND(G1110*H1110,2)</f>
        <v>2274.48</v>
      </c>
      <c r="J1110" s="22" t="s">
        <v>725</v>
      </c>
    </row>
    <row r="1111" customFormat="false" ht="15" hidden="false" customHeight="false" outlineLevel="0" collapsed="false">
      <c r="A1111" s="22" t="s">
        <v>1143</v>
      </c>
      <c r="B1111" s="23" t="n">
        <v>46083</v>
      </c>
      <c r="C1111" s="22" t="s">
        <v>944</v>
      </c>
      <c r="D1111" s="22" t="s">
        <v>1654</v>
      </c>
      <c r="E1111" s="21" t="n">
        <v>1039</v>
      </c>
      <c r="F1111" s="22" t="s">
        <v>1656</v>
      </c>
      <c r="G1111" s="27" t="n">
        <v>2</v>
      </c>
      <c r="H1111" s="17" t="n">
        <v>1422.19</v>
      </c>
      <c r="I1111" s="17" t="n">
        <f aca="false">ROUND(G1111*H1111,2)</f>
        <v>2844.38</v>
      </c>
      <c r="J1111" s="22" t="s">
        <v>725</v>
      </c>
    </row>
    <row r="1112" customFormat="false" ht="15" hidden="false" customHeight="false" outlineLevel="0" collapsed="false">
      <c r="A1112" s="22" t="s">
        <v>1143</v>
      </c>
      <c r="B1112" s="23" t="n">
        <v>46083</v>
      </c>
      <c r="C1112" s="22" t="s">
        <v>944</v>
      </c>
      <c r="D1112" s="22" t="s">
        <v>1654</v>
      </c>
      <c r="E1112" s="21" t="n">
        <v>1039</v>
      </c>
      <c r="F1112" s="22" t="s">
        <v>1657</v>
      </c>
      <c r="G1112" s="27" t="n">
        <v>2</v>
      </c>
      <c r="H1112" s="17" t="n">
        <v>695.69</v>
      </c>
      <c r="I1112" s="17" t="n">
        <f aca="false">ROUND(G1112*H1112,2)</f>
        <v>1391.38</v>
      </c>
      <c r="J1112" s="22" t="s">
        <v>725</v>
      </c>
    </row>
    <row r="1113" customFormat="false" ht="15" hidden="false" customHeight="false" outlineLevel="0" collapsed="false">
      <c r="A1113" s="22" t="s">
        <v>1143</v>
      </c>
      <c r="B1113" s="23" t="n">
        <v>46083</v>
      </c>
      <c r="C1113" s="22" t="s">
        <v>944</v>
      </c>
      <c r="D1113" s="22" t="s">
        <v>1654</v>
      </c>
      <c r="E1113" s="21" t="n">
        <v>1039</v>
      </c>
      <c r="F1113" s="22" t="s">
        <v>1655</v>
      </c>
      <c r="G1113" s="27" t="n">
        <v>3</v>
      </c>
      <c r="H1113" s="17" t="n">
        <v>935.18</v>
      </c>
      <c r="I1113" s="17" t="n">
        <f aca="false">ROUND(G1113*H1113,2)</f>
        <v>2805.54</v>
      </c>
      <c r="J1113" s="22" t="s">
        <v>725</v>
      </c>
    </row>
    <row r="1114" customFormat="false" ht="15" hidden="false" customHeight="false" outlineLevel="0" collapsed="false">
      <c r="A1114" s="22" t="s">
        <v>1143</v>
      </c>
      <c r="B1114" s="23" t="n">
        <v>46083</v>
      </c>
      <c r="C1114" s="22" t="s">
        <v>944</v>
      </c>
      <c r="D1114" s="22" t="s">
        <v>1654</v>
      </c>
      <c r="E1114" s="21" t="n">
        <v>1039</v>
      </c>
      <c r="F1114" s="22" t="s">
        <v>1657</v>
      </c>
      <c r="G1114" s="27" t="n">
        <v>4</v>
      </c>
      <c r="H1114" s="17" t="n">
        <v>671.33</v>
      </c>
      <c r="I1114" s="17" t="n">
        <f aca="false">ROUND(G1114*H1114,2)</f>
        <v>2685.32</v>
      </c>
      <c r="J1114" s="22" t="s">
        <v>725</v>
      </c>
    </row>
    <row r="1115" customFormat="false" ht="15" hidden="false" customHeight="false" outlineLevel="0" collapsed="false">
      <c r="A1115" s="22" t="s">
        <v>1144</v>
      </c>
      <c r="B1115" s="23" t="n">
        <v>46083</v>
      </c>
      <c r="C1115" s="22" t="s">
        <v>937</v>
      </c>
      <c r="D1115" s="22" t="s">
        <v>1618</v>
      </c>
      <c r="E1115" s="21" t="n">
        <v>1039</v>
      </c>
      <c r="F1115" s="22" t="s">
        <v>1629</v>
      </c>
      <c r="G1115" s="27" t="n">
        <v>27</v>
      </c>
      <c r="H1115" s="17" t="n">
        <v>65.76</v>
      </c>
      <c r="I1115" s="17" t="n">
        <f aca="false">ROUND(G1115*H1115,2)</f>
        <v>1775.52</v>
      </c>
      <c r="J1115" s="22" t="s">
        <v>725</v>
      </c>
    </row>
    <row r="1116" customFormat="false" ht="15" hidden="false" customHeight="false" outlineLevel="0" collapsed="false">
      <c r="A1116" s="22" t="s">
        <v>1144</v>
      </c>
      <c r="B1116" s="23" t="n">
        <v>46083</v>
      </c>
      <c r="C1116" s="22" t="s">
        <v>937</v>
      </c>
      <c r="D1116" s="22" t="s">
        <v>1618</v>
      </c>
      <c r="E1116" s="21" t="n">
        <v>1039</v>
      </c>
      <c r="F1116" s="22" t="s">
        <v>1619</v>
      </c>
      <c r="G1116" s="27" t="n">
        <v>13</v>
      </c>
      <c r="H1116" s="17" t="n">
        <v>83.14</v>
      </c>
      <c r="I1116" s="17" t="n">
        <f aca="false">ROUND(G1116*H1116,2)</f>
        <v>1080.82</v>
      </c>
      <c r="J1116" s="22" t="s">
        <v>725</v>
      </c>
    </row>
    <row r="1117" customFormat="false" ht="15" hidden="false" customHeight="false" outlineLevel="0" collapsed="false">
      <c r="A1117" s="22" t="s">
        <v>1144</v>
      </c>
      <c r="B1117" s="23" t="n">
        <v>46083</v>
      </c>
      <c r="C1117" s="22" t="s">
        <v>937</v>
      </c>
      <c r="D1117" s="22" t="s">
        <v>1618</v>
      </c>
      <c r="E1117" s="21" t="n">
        <v>1039</v>
      </c>
      <c r="F1117" s="22" t="s">
        <v>1620</v>
      </c>
      <c r="G1117" s="27" t="n">
        <v>86</v>
      </c>
      <c r="H1117" s="17" t="n">
        <v>9.5</v>
      </c>
      <c r="I1117" s="17" t="n">
        <f aca="false">ROUND(G1117*H1117,2)</f>
        <v>817</v>
      </c>
      <c r="J1117" s="22" t="s">
        <v>725</v>
      </c>
    </row>
    <row r="1118" customFormat="false" ht="15" hidden="false" customHeight="false" outlineLevel="0" collapsed="false">
      <c r="A1118" s="22" t="s">
        <v>1144</v>
      </c>
      <c r="B1118" s="23" t="n">
        <v>46083</v>
      </c>
      <c r="C1118" s="22" t="s">
        <v>937</v>
      </c>
      <c r="D1118" s="22" t="s">
        <v>1618</v>
      </c>
      <c r="E1118" s="21" t="n">
        <v>1039</v>
      </c>
      <c r="F1118" s="22" t="s">
        <v>1653</v>
      </c>
      <c r="G1118" s="27" t="n">
        <v>7</v>
      </c>
      <c r="H1118" s="17" t="n">
        <v>102.38</v>
      </c>
      <c r="I1118" s="17" t="n">
        <f aca="false">ROUND(G1118*H1118,2)</f>
        <v>716.66</v>
      </c>
      <c r="J1118" s="22" t="s">
        <v>725</v>
      </c>
    </row>
    <row r="1119" customFormat="false" ht="15" hidden="false" customHeight="false" outlineLevel="0" collapsed="false">
      <c r="A1119" s="22" t="s">
        <v>1144</v>
      </c>
      <c r="B1119" s="23" t="n">
        <v>46083</v>
      </c>
      <c r="C1119" s="22" t="s">
        <v>937</v>
      </c>
      <c r="D1119" s="22" t="s">
        <v>1618</v>
      </c>
      <c r="E1119" s="21" t="n">
        <v>1039</v>
      </c>
      <c r="F1119" s="22" t="s">
        <v>1629</v>
      </c>
      <c r="G1119" s="27" t="n">
        <v>43</v>
      </c>
      <c r="H1119" s="17" t="n">
        <v>63.36</v>
      </c>
      <c r="I1119" s="17" t="n">
        <f aca="false">ROUND(G1119*H1119,2)</f>
        <v>2724.48</v>
      </c>
      <c r="J1119" s="22" t="s">
        <v>725</v>
      </c>
    </row>
    <row r="1120" customFormat="false" ht="15" hidden="false" customHeight="false" outlineLevel="0" collapsed="false">
      <c r="A1120" s="22" t="s">
        <v>1284</v>
      </c>
      <c r="B1120" s="23" t="n">
        <v>46131</v>
      </c>
      <c r="C1120" s="22" t="s">
        <v>931</v>
      </c>
      <c r="D1120" s="22" t="s">
        <v>1618</v>
      </c>
      <c r="E1120" s="21" t="n">
        <v>1039</v>
      </c>
      <c r="F1120" s="22" t="s">
        <v>1629</v>
      </c>
      <c r="G1120" s="27" t="n">
        <v>18</v>
      </c>
      <c r="H1120" s="17" t="n">
        <v>66.43</v>
      </c>
      <c r="I1120" s="17" t="n">
        <f aca="false">ROUND(G1120*H1120,2)</f>
        <v>1195.74</v>
      </c>
      <c r="J1120" s="22" t="s">
        <v>725</v>
      </c>
    </row>
    <row r="1121" customFormat="false" ht="15" hidden="false" customHeight="false" outlineLevel="0" collapsed="false">
      <c r="A1121" s="22" t="s">
        <v>1284</v>
      </c>
      <c r="B1121" s="23" t="n">
        <v>46131</v>
      </c>
      <c r="C1121" s="22" t="s">
        <v>931</v>
      </c>
      <c r="D1121" s="22" t="s">
        <v>1618</v>
      </c>
      <c r="E1121" s="21" t="n">
        <v>1039</v>
      </c>
      <c r="F1121" s="22" t="s">
        <v>1619</v>
      </c>
      <c r="G1121" s="27" t="n">
        <v>15</v>
      </c>
      <c r="H1121" s="17" t="n">
        <v>85.77</v>
      </c>
      <c r="I1121" s="17" t="n">
        <f aca="false">ROUND(G1121*H1121,2)</f>
        <v>1286.55</v>
      </c>
      <c r="J1121" s="22" t="s">
        <v>725</v>
      </c>
    </row>
    <row r="1122" customFormat="false" ht="15" hidden="false" customHeight="false" outlineLevel="0" collapsed="false">
      <c r="A1122" s="22" t="s">
        <v>1284</v>
      </c>
      <c r="B1122" s="23" t="n">
        <v>46131</v>
      </c>
      <c r="C1122" s="22" t="s">
        <v>931</v>
      </c>
      <c r="D1122" s="22" t="s">
        <v>1618</v>
      </c>
      <c r="E1122" s="21" t="n">
        <v>1039</v>
      </c>
      <c r="F1122" s="22" t="s">
        <v>1629</v>
      </c>
      <c r="G1122" s="27" t="n">
        <v>15</v>
      </c>
      <c r="H1122" s="17" t="n">
        <v>65.39</v>
      </c>
      <c r="I1122" s="17" t="n">
        <f aca="false">ROUND(G1122*H1122,2)</f>
        <v>980.85</v>
      </c>
      <c r="J1122" s="22" t="s">
        <v>725</v>
      </c>
    </row>
    <row r="1123" customFormat="false" ht="15" hidden="false" customHeight="false" outlineLevel="0" collapsed="false">
      <c r="A1123" s="22" t="s">
        <v>1284</v>
      </c>
      <c r="B1123" s="23" t="n">
        <v>46131</v>
      </c>
      <c r="C1123" s="22" t="s">
        <v>931</v>
      </c>
      <c r="D1123" s="22" t="s">
        <v>1618</v>
      </c>
      <c r="E1123" s="21" t="n">
        <v>1039</v>
      </c>
      <c r="F1123" s="22" t="s">
        <v>1619</v>
      </c>
      <c r="G1123" s="27" t="n">
        <v>14</v>
      </c>
      <c r="H1123" s="17" t="n">
        <v>86.34</v>
      </c>
      <c r="I1123" s="17" t="n">
        <f aca="false">ROUND(G1123*H1123,2)</f>
        <v>1208.76</v>
      </c>
      <c r="J1123" s="22" t="s">
        <v>725</v>
      </c>
    </row>
    <row r="1124" customFormat="false" ht="15" hidden="false" customHeight="false" outlineLevel="0" collapsed="false">
      <c r="A1124" s="22" t="s">
        <v>1124</v>
      </c>
      <c r="B1124" s="23" t="n">
        <v>46076</v>
      </c>
      <c r="C1124" s="22" t="s">
        <v>986</v>
      </c>
      <c r="D1124" s="22" t="s">
        <v>1640</v>
      </c>
      <c r="E1124" s="21" t="n">
        <v>1040</v>
      </c>
      <c r="F1124" s="22" t="s">
        <v>1643</v>
      </c>
      <c r="G1124" s="27" t="n">
        <v>1</v>
      </c>
      <c r="H1124" s="17" t="n">
        <v>7442.66</v>
      </c>
      <c r="I1124" s="17" t="n">
        <f aca="false">ROUND(G1124*H1124,2)</f>
        <v>7442.66</v>
      </c>
      <c r="J1124" s="22" t="s">
        <v>725</v>
      </c>
    </row>
    <row r="1125" customFormat="false" ht="15" hidden="false" customHeight="false" outlineLevel="0" collapsed="false">
      <c r="A1125" s="22" t="s">
        <v>1124</v>
      </c>
      <c r="B1125" s="23" t="n">
        <v>46076</v>
      </c>
      <c r="C1125" s="22" t="s">
        <v>986</v>
      </c>
      <c r="D1125" s="22" t="s">
        <v>1640</v>
      </c>
      <c r="E1125" s="21" t="n">
        <v>1040</v>
      </c>
      <c r="F1125" s="22" t="s">
        <v>1643</v>
      </c>
      <c r="G1125" s="27" t="n">
        <v>1</v>
      </c>
      <c r="H1125" s="17" t="n">
        <v>7669.64</v>
      </c>
      <c r="I1125" s="17" t="n">
        <f aca="false">ROUND(G1125*H1125,2)</f>
        <v>7669.64</v>
      </c>
      <c r="J1125" s="22" t="s">
        <v>725</v>
      </c>
    </row>
    <row r="1126" customFormat="false" ht="15" hidden="false" customHeight="false" outlineLevel="0" collapsed="false">
      <c r="A1126" s="22" t="s">
        <v>1124</v>
      </c>
      <c r="B1126" s="23" t="n">
        <v>46076</v>
      </c>
      <c r="C1126" s="22" t="s">
        <v>986</v>
      </c>
      <c r="D1126" s="22" t="s">
        <v>1640</v>
      </c>
      <c r="E1126" s="21" t="n">
        <v>1040</v>
      </c>
      <c r="F1126" s="22" t="s">
        <v>1641</v>
      </c>
      <c r="G1126" s="27" t="n">
        <v>1</v>
      </c>
      <c r="H1126" s="17" t="n">
        <v>9924.01</v>
      </c>
      <c r="I1126" s="17" t="n">
        <f aca="false">ROUND(G1126*H1126,2)</f>
        <v>9924.01</v>
      </c>
      <c r="J1126" s="22" t="s">
        <v>725</v>
      </c>
    </row>
    <row r="1127" customFormat="false" ht="15" hidden="false" customHeight="false" outlineLevel="0" collapsed="false">
      <c r="A1127" s="22" t="s">
        <v>1124</v>
      </c>
      <c r="B1127" s="23" t="n">
        <v>46076</v>
      </c>
      <c r="C1127" s="22" t="s">
        <v>986</v>
      </c>
      <c r="D1127" s="22" t="s">
        <v>1640</v>
      </c>
      <c r="E1127" s="21" t="n">
        <v>1040</v>
      </c>
      <c r="F1127" s="22" t="s">
        <v>1641</v>
      </c>
      <c r="G1127" s="27" t="n">
        <v>1</v>
      </c>
      <c r="H1127" s="17" t="n">
        <v>9859.84</v>
      </c>
      <c r="I1127" s="17" t="n">
        <f aca="false">ROUND(G1127*H1127,2)</f>
        <v>9859.84</v>
      </c>
      <c r="J1127" s="22" t="s">
        <v>725</v>
      </c>
    </row>
    <row r="1128" customFormat="false" ht="15" hidden="false" customHeight="false" outlineLevel="0" collapsed="false">
      <c r="A1128" s="22" t="s">
        <v>1124</v>
      </c>
      <c r="B1128" s="23" t="n">
        <v>46076</v>
      </c>
      <c r="C1128" s="22" t="s">
        <v>986</v>
      </c>
      <c r="D1128" s="22" t="s">
        <v>1640</v>
      </c>
      <c r="E1128" s="21" t="n">
        <v>1040</v>
      </c>
      <c r="F1128" s="22" t="s">
        <v>1641</v>
      </c>
      <c r="G1128" s="27" t="n">
        <v>1</v>
      </c>
      <c r="H1128" s="17" t="n">
        <v>9934.28</v>
      </c>
      <c r="I1128" s="17" t="n">
        <f aca="false">ROUND(G1128*H1128,2)</f>
        <v>9934.28</v>
      </c>
      <c r="J1128" s="22" t="s">
        <v>725</v>
      </c>
    </row>
    <row r="1129" customFormat="false" ht="15" hidden="false" customHeight="false" outlineLevel="0" collapsed="false">
      <c r="A1129" s="22" t="s">
        <v>1136</v>
      </c>
      <c r="B1129" s="23" t="n">
        <v>46080</v>
      </c>
      <c r="C1129" s="22" t="s">
        <v>959</v>
      </c>
      <c r="D1129" s="22" t="s">
        <v>1633</v>
      </c>
      <c r="E1129" s="21" t="n">
        <v>1040</v>
      </c>
      <c r="F1129" s="22" t="s">
        <v>1635</v>
      </c>
      <c r="G1129" s="27" t="n">
        <v>21</v>
      </c>
      <c r="H1129" s="17" t="n">
        <v>87.55</v>
      </c>
      <c r="I1129" s="17" t="n">
        <f aca="false">ROUND(G1129*H1129,2)</f>
        <v>1838.55</v>
      </c>
      <c r="J1129" s="22" t="s">
        <v>725</v>
      </c>
    </row>
    <row r="1130" customFormat="false" ht="15" hidden="false" customHeight="false" outlineLevel="0" collapsed="false">
      <c r="A1130" s="22" t="s">
        <v>1136</v>
      </c>
      <c r="B1130" s="23" t="n">
        <v>46080</v>
      </c>
      <c r="C1130" s="22" t="s">
        <v>959</v>
      </c>
      <c r="D1130" s="22" t="s">
        <v>1633</v>
      </c>
      <c r="E1130" s="21" t="n">
        <v>1040</v>
      </c>
      <c r="F1130" s="22" t="s">
        <v>1634</v>
      </c>
      <c r="G1130" s="27" t="n">
        <v>47</v>
      </c>
      <c r="H1130" s="17" t="n">
        <v>56.41</v>
      </c>
      <c r="I1130" s="17" t="n">
        <f aca="false">ROUND(G1130*H1130,2)</f>
        <v>2651.27</v>
      </c>
      <c r="J1130" s="22" t="s">
        <v>725</v>
      </c>
    </row>
    <row r="1131" customFormat="false" ht="15" hidden="false" customHeight="false" outlineLevel="0" collapsed="false">
      <c r="A1131" s="22" t="s">
        <v>1136</v>
      </c>
      <c r="B1131" s="23" t="n">
        <v>46080</v>
      </c>
      <c r="C1131" s="22" t="s">
        <v>959</v>
      </c>
      <c r="D1131" s="22" t="s">
        <v>1633</v>
      </c>
      <c r="E1131" s="21" t="n">
        <v>1040</v>
      </c>
      <c r="F1131" s="22" t="s">
        <v>1635</v>
      </c>
      <c r="G1131" s="27" t="n">
        <v>11</v>
      </c>
      <c r="H1131" s="17" t="n">
        <v>81.02</v>
      </c>
      <c r="I1131" s="17" t="n">
        <f aca="false">ROUND(G1131*H1131,2)</f>
        <v>891.22</v>
      </c>
      <c r="J1131" s="22" t="s">
        <v>725</v>
      </c>
    </row>
    <row r="1132" customFormat="false" ht="15" hidden="false" customHeight="false" outlineLevel="0" collapsed="false">
      <c r="A1132" s="22" t="s">
        <v>1136</v>
      </c>
      <c r="B1132" s="23" t="n">
        <v>46080</v>
      </c>
      <c r="C1132" s="22" t="s">
        <v>959</v>
      </c>
      <c r="D1132" s="22" t="s">
        <v>1633</v>
      </c>
      <c r="E1132" s="21" t="n">
        <v>1040</v>
      </c>
      <c r="F1132" s="22" t="s">
        <v>1634</v>
      </c>
      <c r="G1132" s="27" t="n">
        <v>13</v>
      </c>
      <c r="H1132" s="17" t="n">
        <v>59.17</v>
      </c>
      <c r="I1132" s="17" t="n">
        <f aca="false">ROUND(G1132*H1132,2)</f>
        <v>769.21</v>
      </c>
      <c r="J1132" s="22" t="s">
        <v>725</v>
      </c>
    </row>
    <row r="1133" customFormat="false" ht="15" hidden="false" customHeight="false" outlineLevel="0" collapsed="false">
      <c r="A1133" s="22" t="s">
        <v>1136</v>
      </c>
      <c r="B1133" s="23" t="n">
        <v>46080</v>
      </c>
      <c r="C1133" s="22" t="s">
        <v>959</v>
      </c>
      <c r="D1133" s="22" t="s">
        <v>1633</v>
      </c>
      <c r="E1133" s="21" t="n">
        <v>1040</v>
      </c>
      <c r="F1133" s="22" t="s">
        <v>1634</v>
      </c>
      <c r="G1133" s="27" t="n">
        <v>24</v>
      </c>
      <c r="H1133" s="17" t="n">
        <v>60.54</v>
      </c>
      <c r="I1133" s="17" t="n">
        <f aca="false">ROUND(G1133*H1133,2)</f>
        <v>1452.96</v>
      </c>
      <c r="J1133" s="22" t="s">
        <v>725</v>
      </c>
    </row>
    <row r="1134" customFormat="false" ht="15" hidden="false" customHeight="false" outlineLevel="0" collapsed="false">
      <c r="A1134" s="22" t="s">
        <v>1225</v>
      </c>
      <c r="B1134" s="23" t="n">
        <v>46109</v>
      </c>
      <c r="C1134" s="22" t="s">
        <v>944</v>
      </c>
      <c r="D1134" s="22" t="s">
        <v>1654</v>
      </c>
      <c r="E1134" s="21" t="n">
        <v>1040</v>
      </c>
      <c r="F1134" s="22" t="s">
        <v>1657</v>
      </c>
      <c r="G1134" s="27" t="n">
        <v>2</v>
      </c>
      <c r="H1134" s="17" t="n">
        <v>672.39</v>
      </c>
      <c r="I1134" s="17" t="n">
        <f aca="false">ROUND(G1134*H1134,2)</f>
        <v>1344.78</v>
      </c>
      <c r="J1134" s="22" t="s">
        <v>725</v>
      </c>
    </row>
    <row r="1135" customFormat="false" ht="15" hidden="false" customHeight="false" outlineLevel="0" collapsed="false">
      <c r="A1135" s="22" t="s">
        <v>1225</v>
      </c>
      <c r="B1135" s="23" t="n">
        <v>46109</v>
      </c>
      <c r="C1135" s="22" t="s">
        <v>944</v>
      </c>
      <c r="D1135" s="22" t="s">
        <v>1654</v>
      </c>
      <c r="E1135" s="21" t="n">
        <v>1040</v>
      </c>
      <c r="F1135" s="22" t="s">
        <v>1657</v>
      </c>
      <c r="G1135" s="27" t="n">
        <v>2</v>
      </c>
      <c r="H1135" s="17" t="n">
        <v>678.59</v>
      </c>
      <c r="I1135" s="17" t="n">
        <f aca="false">ROUND(G1135*H1135,2)</f>
        <v>1357.18</v>
      </c>
      <c r="J1135" s="22" t="s">
        <v>725</v>
      </c>
    </row>
    <row r="1136" customFormat="false" ht="15" hidden="false" customHeight="false" outlineLevel="0" collapsed="false">
      <c r="A1136" s="22" t="s">
        <v>1225</v>
      </c>
      <c r="B1136" s="23" t="n">
        <v>46109</v>
      </c>
      <c r="C1136" s="22" t="s">
        <v>944</v>
      </c>
      <c r="D1136" s="22" t="s">
        <v>1654</v>
      </c>
      <c r="E1136" s="21" t="n">
        <v>1040</v>
      </c>
      <c r="F1136" s="22" t="s">
        <v>1656</v>
      </c>
      <c r="G1136" s="27" t="n">
        <v>1</v>
      </c>
      <c r="H1136" s="17" t="n">
        <v>1477.94</v>
      </c>
      <c r="I1136" s="17" t="n">
        <f aca="false">ROUND(G1136*H1136,2)</f>
        <v>1477.94</v>
      </c>
      <c r="J1136" s="22" t="s">
        <v>725</v>
      </c>
    </row>
    <row r="1137" customFormat="false" ht="15" hidden="false" customHeight="false" outlineLevel="0" collapsed="false">
      <c r="A1137" s="22" t="s">
        <v>1225</v>
      </c>
      <c r="B1137" s="23" t="n">
        <v>46109</v>
      </c>
      <c r="C1137" s="22" t="s">
        <v>944</v>
      </c>
      <c r="D1137" s="22" t="s">
        <v>1654</v>
      </c>
      <c r="E1137" s="21" t="n">
        <v>1040</v>
      </c>
      <c r="F1137" s="22" t="s">
        <v>1655</v>
      </c>
      <c r="G1137" s="27" t="n">
        <v>2</v>
      </c>
      <c r="H1137" s="17" t="n">
        <v>914.19</v>
      </c>
      <c r="I1137" s="17" t="n">
        <f aca="false">ROUND(G1137*H1137,2)</f>
        <v>1828.38</v>
      </c>
      <c r="J1137" s="22" t="s">
        <v>725</v>
      </c>
    </row>
    <row r="1138" customFormat="false" ht="15" hidden="false" customHeight="false" outlineLevel="0" collapsed="false">
      <c r="A1138" s="22" t="s">
        <v>1225</v>
      </c>
      <c r="B1138" s="23" t="n">
        <v>46109</v>
      </c>
      <c r="C1138" s="22" t="s">
        <v>944</v>
      </c>
      <c r="D1138" s="22" t="s">
        <v>1654</v>
      </c>
      <c r="E1138" s="21" t="n">
        <v>1040</v>
      </c>
      <c r="F1138" s="22" t="s">
        <v>1655</v>
      </c>
      <c r="G1138" s="27" t="n">
        <v>1</v>
      </c>
      <c r="H1138" s="17" t="n">
        <v>898.53</v>
      </c>
      <c r="I1138" s="17" t="n">
        <f aca="false">ROUND(G1138*H1138,2)</f>
        <v>898.53</v>
      </c>
      <c r="J1138" s="22" t="s">
        <v>725</v>
      </c>
    </row>
    <row r="1139" customFormat="false" ht="15" hidden="false" customHeight="false" outlineLevel="0" collapsed="false">
      <c r="A1139" s="22" t="s">
        <v>1226</v>
      </c>
      <c r="B1139" s="23" t="n">
        <v>46109</v>
      </c>
      <c r="C1139" s="22" t="s">
        <v>937</v>
      </c>
      <c r="D1139" s="22" t="s">
        <v>1618</v>
      </c>
      <c r="E1139" s="21" t="n">
        <v>1040</v>
      </c>
      <c r="F1139" s="22" t="s">
        <v>1619</v>
      </c>
      <c r="G1139" s="27" t="n">
        <v>15</v>
      </c>
      <c r="H1139" s="17" t="n">
        <v>88.37</v>
      </c>
      <c r="I1139" s="17" t="n">
        <f aca="false">ROUND(G1139*H1139,2)</f>
        <v>1325.55</v>
      </c>
      <c r="J1139" s="22" t="s">
        <v>725</v>
      </c>
    </row>
    <row r="1140" customFormat="false" ht="15" hidden="false" customHeight="false" outlineLevel="0" collapsed="false">
      <c r="A1140" s="22" t="s">
        <v>1226</v>
      </c>
      <c r="B1140" s="23" t="n">
        <v>46109</v>
      </c>
      <c r="C1140" s="22" t="s">
        <v>937</v>
      </c>
      <c r="D1140" s="22" t="s">
        <v>1618</v>
      </c>
      <c r="E1140" s="21" t="n">
        <v>1040</v>
      </c>
      <c r="F1140" s="22" t="s">
        <v>1653</v>
      </c>
      <c r="G1140" s="27" t="n">
        <v>7</v>
      </c>
      <c r="H1140" s="17" t="n">
        <v>98.89</v>
      </c>
      <c r="I1140" s="17" t="n">
        <f aca="false">ROUND(G1140*H1140,2)</f>
        <v>692.23</v>
      </c>
      <c r="J1140" s="22" t="s">
        <v>725</v>
      </c>
    </row>
    <row r="1141" customFormat="false" ht="15" hidden="false" customHeight="false" outlineLevel="0" collapsed="false">
      <c r="A1141" s="22" t="s">
        <v>1226</v>
      </c>
      <c r="B1141" s="23" t="n">
        <v>46109</v>
      </c>
      <c r="C1141" s="22" t="s">
        <v>937</v>
      </c>
      <c r="D1141" s="22" t="s">
        <v>1618</v>
      </c>
      <c r="E1141" s="21" t="n">
        <v>1040</v>
      </c>
      <c r="F1141" s="22" t="s">
        <v>1629</v>
      </c>
      <c r="G1141" s="27" t="n">
        <v>31</v>
      </c>
      <c r="H1141" s="17" t="n">
        <v>62.14</v>
      </c>
      <c r="I1141" s="17" t="n">
        <f aca="false">ROUND(G1141*H1141,2)</f>
        <v>1926.34</v>
      </c>
      <c r="J1141" s="22" t="s">
        <v>725</v>
      </c>
    </row>
    <row r="1142" customFormat="false" ht="15" hidden="false" customHeight="false" outlineLevel="0" collapsed="false">
      <c r="A1142" s="22" t="s">
        <v>1226</v>
      </c>
      <c r="B1142" s="23" t="n">
        <v>46109</v>
      </c>
      <c r="C1142" s="22" t="s">
        <v>937</v>
      </c>
      <c r="D1142" s="22" t="s">
        <v>1618</v>
      </c>
      <c r="E1142" s="21" t="n">
        <v>1040</v>
      </c>
      <c r="F1142" s="22" t="s">
        <v>1653</v>
      </c>
      <c r="G1142" s="27" t="n">
        <v>22</v>
      </c>
      <c r="H1142" s="17" t="n">
        <v>94.59</v>
      </c>
      <c r="I1142" s="17" t="n">
        <f aca="false">ROUND(G1142*H1142,2)</f>
        <v>2080.98</v>
      </c>
      <c r="J1142" s="22" t="s">
        <v>725</v>
      </c>
    </row>
    <row r="1143" customFormat="false" ht="15" hidden="false" customHeight="false" outlineLevel="0" collapsed="false">
      <c r="A1143" s="22" t="s">
        <v>1212</v>
      </c>
      <c r="B1143" s="23" t="n">
        <v>46105</v>
      </c>
      <c r="C1143" s="22" t="s">
        <v>964</v>
      </c>
      <c r="D1143" s="22" t="s">
        <v>1630</v>
      </c>
      <c r="E1143" s="21" t="n">
        <v>1040</v>
      </c>
      <c r="F1143" s="22" t="s">
        <v>1631</v>
      </c>
      <c r="G1143" s="27" t="n">
        <v>11</v>
      </c>
      <c r="H1143" s="17" t="n">
        <v>228.78</v>
      </c>
      <c r="I1143" s="17" t="n">
        <f aca="false">ROUND(G1143*H1143,2)</f>
        <v>2516.58</v>
      </c>
      <c r="J1143" s="22" t="s">
        <v>725</v>
      </c>
    </row>
    <row r="1144" customFormat="false" ht="15" hidden="false" customHeight="false" outlineLevel="0" collapsed="false">
      <c r="A1144" s="22" t="s">
        <v>1212</v>
      </c>
      <c r="B1144" s="23" t="n">
        <v>46105</v>
      </c>
      <c r="C1144" s="22" t="s">
        <v>964</v>
      </c>
      <c r="D1144" s="22" t="s">
        <v>1630</v>
      </c>
      <c r="E1144" s="21" t="n">
        <v>1040</v>
      </c>
      <c r="F1144" s="22" t="s">
        <v>1631</v>
      </c>
      <c r="G1144" s="27" t="n">
        <v>3</v>
      </c>
      <c r="H1144" s="17" t="n">
        <v>237.44</v>
      </c>
      <c r="I1144" s="17" t="n">
        <f aca="false">ROUND(G1144*H1144,2)</f>
        <v>712.32</v>
      </c>
      <c r="J1144" s="22" t="s">
        <v>725</v>
      </c>
    </row>
    <row r="1145" customFormat="false" ht="15" hidden="false" customHeight="false" outlineLevel="0" collapsed="false">
      <c r="A1145" s="22" t="s">
        <v>1212</v>
      </c>
      <c r="B1145" s="23" t="n">
        <v>46105</v>
      </c>
      <c r="C1145" s="22" t="s">
        <v>964</v>
      </c>
      <c r="D1145" s="22" t="s">
        <v>1630</v>
      </c>
      <c r="E1145" s="21" t="n">
        <v>1040</v>
      </c>
      <c r="F1145" s="22" t="s">
        <v>1631</v>
      </c>
      <c r="G1145" s="27" t="n">
        <v>4</v>
      </c>
      <c r="H1145" s="17" t="n">
        <v>238.17</v>
      </c>
      <c r="I1145" s="17" t="n">
        <f aca="false">ROUND(G1145*H1145,2)</f>
        <v>952.68</v>
      </c>
      <c r="J1145" s="22" t="s">
        <v>725</v>
      </c>
    </row>
    <row r="1146" customFormat="false" ht="15" hidden="false" customHeight="false" outlineLevel="0" collapsed="false">
      <c r="A1146" s="22" t="s">
        <v>1212</v>
      </c>
      <c r="B1146" s="23" t="n">
        <v>46105</v>
      </c>
      <c r="C1146" s="22" t="s">
        <v>964</v>
      </c>
      <c r="D1146" s="22" t="s">
        <v>1630</v>
      </c>
      <c r="E1146" s="21" t="n">
        <v>1040</v>
      </c>
      <c r="F1146" s="22" t="s">
        <v>1632</v>
      </c>
      <c r="G1146" s="27" t="n">
        <v>12</v>
      </c>
      <c r="H1146" s="17" t="n">
        <v>113.6</v>
      </c>
      <c r="I1146" s="17" t="n">
        <f aca="false">ROUND(G1146*H1146,2)</f>
        <v>1363.2</v>
      </c>
      <c r="J1146" s="22" t="s">
        <v>725</v>
      </c>
    </row>
    <row r="1147" customFormat="false" ht="15" hidden="false" customHeight="false" outlineLevel="0" collapsed="false">
      <c r="A1147" s="22" t="s">
        <v>1206</v>
      </c>
      <c r="B1147" s="23" t="n">
        <v>46102</v>
      </c>
      <c r="C1147" s="22" t="s">
        <v>933</v>
      </c>
      <c r="D1147" s="22" t="s">
        <v>1625</v>
      </c>
      <c r="E1147" s="21" t="n">
        <v>1040</v>
      </c>
      <c r="F1147" s="22" t="s">
        <v>1626</v>
      </c>
      <c r="G1147" s="27" t="n">
        <v>34</v>
      </c>
      <c r="H1147" s="17" t="n">
        <v>58.45</v>
      </c>
      <c r="I1147" s="17" t="n">
        <f aca="false">ROUND(G1147*H1147,2)</f>
        <v>1987.3</v>
      </c>
      <c r="J1147" s="22" t="s">
        <v>728</v>
      </c>
    </row>
    <row r="1148" customFormat="false" ht="15" hidden="false" customHeight="false" outlineLevel="0" collapsed="false">
      <c r="A1148" s="22" t="s">
        <v>1206</v>
      </c>
      <c r="B1148" s="23" t="n">
        <v>46102</v>
      </c>
      <c r="C1148" s="22" t="s">
        <v>933</v>
      </c>
      <c r="D1148" s="22" t="s">
        <v>1625</v>
      </c>
      <c r="E1148" s="21" t="n">
        <v>1040</v>
      </c>
      <c r="F1148" s="22" t="s">
        <v>1628</v>
      </c>
      <c r="G1148" s="27" t="n">
        <v>7</v>
      </c>
      <c r="H1148" s="17" t="n">
        <v>417.41</v>
      </c>
      <c r="I1148" s="17" t="n">
        <f aca="false">ROUND(G1148*H1148,2)</f>
        <v>2921.87</v>
      </c>
      <c r="J1148" s="22" t="s">
        <v>728</v>
      </c>
    </row>
    <row r="1149" customFormat="false" ht="15" hidden="false" customHeight="false" outlineLevel="0" collapsed="false">
      <c r="A1149" s="22" t="s">
        <v>1266</v>
      </c>
      <c r="B1149" s="23" t="n">
        <v>46125</v>
      </c>
      <c r="C1149" s="22" t="s">
        <v>937</v>
      </c>
      <c r="D1149" s="22" t="s">
        <v>1618</v>
      </c>
      <c r="E1149" s="21" t="n">
        <v>1040</v>
      </c>
      <c r="F1149" s="22" t="s">
        <v>1629</v>
      </c>
      <c r="G1149" s="27" t="n">
        <v>44</v>
      </c>
      <c r="H1149" s="17" t="n">
        <v>65.59</v>
      </c>
      <c r="I1149" s="17" t="n">
        <f aca="false">ROUND(G1149*H1149,2)</f>
        <v>2885.96</v>
      </c>
      <c r="J1149" s="22" t="s">
        <v>725</v>
      </c>
    </row>
    <row r="1150" customFormat="false" ht="15" hidden="false" customHeight="false" outlineLevel="0" collapsed="false">
      <c r="A1150" s="22" t="s">
        <v>1266</v>
      </c>
      <c r="B1150" s="23" t="n">
        <v>46125</v>
      </c>
      <c r="C1150" s="22" t="s">
        <v>937</v>
      </c>
      <c r="D1150" s="22" t="s">
        <v>1618</v>
      </c>
      <c r="E1150" s="21" t="n">
        <v>1040</v>
      </c>
      <c r="F1150" s="22" t="s">
        <v>1629</v>
      </c>
      <c r="G1150" s="27" t="n">
        <v>12</v>
      </c>
      <c r="H1150" s="17" t="n">
        <v>63.56</v>
      </c>
      <c r="I1150" s="17" t="n">
        <f aca="false">ROUND(G1150*H1150,2)</f>
        <v>762.72</v>
      </c>
      <c r="J1150" s="22" t="s">
        <v>725</v>
      </c>
    </row>
    <row r="1151" customFormat="false" ht="15" hidden="false" customHeight="false" outlineLevel="0" collapsed="false">
      <c r="A1151" s="22" t="s">
        <v>1266</v>
      </c>
      <c r="B1151" s="23" t="n">
        <v>46125</v>
      </c>
      <c r="C1151" s="22" t="s">
        <v>937</v>
      </c>
      <c r="D1151" s="22" t="s">
        <v>1618</v>
      </c>
      <c r="E1151" s="21" t="n">
        <v>1040</v>
      </c>
      <c r="F1151" s="22" t="s">
        <v>1619</v>
      </c>
      <c r="G1151" s="27" t="n">
        <v>26</v>
      </c>
      <c r="H1151" s="17" t="n">
        <v>83.84</v>
      </c>
      <c r="I1151" s="17" t="n">
        <f aca="false">ROUND(G1151*H1151,2)</f>
        <v>2179.84</v>
      </c>
      <c r="J1151" s="22" t="s">
        <v>725</v>
      </c>
    </row>
    <row r="1152" customFormat="false" ht="15" hidden="false" customHeight="false" outlineLevel="0" collapsed="false">
      <c r="A1152" s="22" t="s">
        <v>1141</v>
      </c>
      <c r="B1152" s="23" t="n">
        <v>46082</v>
      </c>
      <c r="C1152" s="22" t="s">
        <v>935</v>
      </c>
      <c r="D1152" s="22" t="s">
        <v>1648</v>
      </c>
      <c r="E1152" s="21" t="n">
        <v>1040</v>
      </c>
      <c r="F1152" s="22" t="s">
        <v>1651</v>
      </c>
      <c r="G1152" s="27" t="n">
        <v>70</v>
      </c>
      <c r="H1152" s="17" t="n">
        <v>36.02</v>
      </c>
      <c r="I1152" s="17" t="n">
        <f aca="false">ROUND(G1152*H1152,2)</f>
        <v>2521.4</v>
      </c>
      <c r="J1152" s="22" t="s">
        <v>725</v>
      </c>
    </row>
    <row r="1153" customFormat="false" ht="15" hidden="false" customHeight="false" outlineLevel="0" collapsed="false">
      <c r="A1153" s="22" t="s">
        <v>1141</v>
      </c>
      <c r="B1153" s="23" t="n">
        <v>46082</v>
      </c>
      <c r="C1153" s="22" t="s">
        <v>935</v>
      </c>
      <c r="D1153" s="22" t="s">
        <v>1648</v>
      </c>
      <c r="E1153" s="21" t="n">
        <v>1040</v>
      </c>
      <c r="F1153" s="22" t="s">
        <v>1649</v>
      </c>
      <c r="G1153" s="27" t="n">
        <v>14</v>
      </c>
      <c r="H1153" s="17" t="n">
        <v>172.03</v>
      </c>
      <c r="I1153" s="17" t="n">
        <f aca="false">ROUND(G1153*H1153,2)</f>
        <v>2408.42</v>
      </c>
      <c r="J1153" s="22" t="s">
        <v>725</v>
      </c>
    </row>
    <row r="1154" customFormat="false" ht="15" hidden="false" customHeight="false" outlineLevel="0" collapsed="false">
      <c r="A1154" s="22" t="s">
        <v>1141</v>
      </c>
      <c r="B1154" s="23" t="n">
        <v>46082</v>
      </c>
      <c r="C1154" s="22" t="s">
        <v>935</v>
      </c>
      <c r="D1154" s="22" t="s">
        <v>1648</v>
      </c>
      <c r="E1154" s="21" t="n">
        <v>1040</v>
      </c>
      <c r="F1154" s="22" t="s">
        <v>1650</v>
      </c>
      <c r="G1154" s="27" t="n">
        <v>52</v>
      </c>
      <c r="H1154" s="17" t="n">
        <v>45.1</v>
      </c>
      <c r="I1154" s="17" t="n">
        <f aca="false">ROUND(G1154*H1154,2)</f>
        <v>2345.2</v>
      </c>
      <c r="J1154" s="22" t="s">
        <v>725</v>
      </c>
    </row>
    <row r="1155" customFormat="false" ht="15" hidden="false" customHeight="false" outlineLevel="0" collapsed="false">
      <c r="A1155" s="22" t="s">
        <v>1207</v>
      </c>
      <c r="B1155" s="23" t="n">
        <v>46102</v>
      </c>
      <c r="C1155" s="22" t="s">
        <v>959</v>
      </c>
      <c r="D1155" s="22" t="s">
        <v>1633</v>
      </c>
      <c r="E1155" s="21" t="n">
        <v>1040</v>
      </c>
      <c r="F1155" s="22" t="s">
        <v>1634</v>
      </c>
      <c r="G1155" s="27" t="n">
        <v>12</v>
      </c>
      <c r="H1155" s="17" t="n">
        <v>56.97</v>
      </c>
      <c r="I1155" s="17" t="n">
        <f aca="false">ROUND(G1155*H1155,2)</f>
        <v>683.64</v>
      </c>
      <c r="J1155" s="22" t="s">
        <v>725</v>
      </c>
    </row>
    <row r="1156" customFormat="false" ht="15" hidden="false" customHeight="false" outlineLevel="0" collapsed="false">
      <c r="A1156" s="22" t="s">
        <v>1207</v>
      </c>
      <c r="B1156" s="23" t="n">
        <v>46102</v>
      </c>
      <c r="C1156" s="22" t="s">
        <v>959</v>
      </c>
      <c r="D1156" s="22" t="s">
        <v>1633</v>
      </c>
      <c r="E1156" s="21" t="n">
        <v>1040</v>
      </c>
      <c r="F1156" s="22" t="s">
        <v>1636</v>
      </c>
      <c r="G1156" s="27" t="n">
        <v>7</v>
      </c>
      <c r="H1156" s="17" t="n">
        <v>121.8</v>
      </c>
      <c r="I1156" s="17" t="n">
        <f aca="false">ROUND(G1156*H1156,2)</f>
        <v>852.6</v>
      </c>
      <c r="J1156" s="22" t="s">
        <v>725</v>
      </c>
    </row>
    <row r="1157" customFormat="false" ht="15" hidden="false" customHeight="false" outlineLevel="0" collapsed="false">
      <c r="A1157" s="22" t="s">
        <v>1319</v>
      </c>
      <c r="B1157" s="23" t="n">
        <v>46143</v>
      </c>
      <c r="C1157" s="22" t="s">
        <v>1002</v>
      </c>
      <c r="D1157" s="22" t="s">
        <v>1637</v>
      </c>
      <c r="E1157" s="21" t="n">
        <v>1040</v>
      </c>
      <c r="F1157" s="22" t="s">
        <v>1647</v>
      </c>
      <c r="G1157" s="27" t="n">
        <v>65</v>
      </c>
      <c r="H1157" s="17" t="n">
        <v>41.77</v>
      </c>
      <c r="I1157" s="17" t="n">
        <f aca="false">ROUND(G1157*H1157,2)</f>
        <v>2715.05</v>
      </c>
      <c r="J1157" s="22" t="s">
        <v>725</v>
      </c>
    </row>
    <row r="1158" customFormat="false" ht="15" hidden="false" customHeight="false" outlineLevel="0" collapsed="false">
      <c r="A1158" s="22" t="s">
        <v>1319</v>
      </c>
      <c r="B1158" s="23" t="n">
        <v>46143</v>
      </c>
      <c r="C1158" s="22" t="s">
        <v>1002</v>
      </c>
      <c r="D1158" s="22" t="s">
        <v>1637</v>
      </c>
      <c r="E1158" s="21" t="n">
        <v>1040</v>
      </c>
      <c r="F1158" s="22" t="s">
        <v>1638</v>
      </c>
      <c r="G1158" s="27" t="n">
        <v>7</v>
      </c>
      <c r="H1158" s="17" t="n">
        <v>210.4</v>
      </c>
      <c r="I1158" s="17" t="n">
        <f aca="false">ROUND(G1158*H1158,2)</f>
        <v>1472.8</v>
      </c>
      <c r="J1158" s="22" t="s">
        <v>725</v>
      </c>
    </row>
    <row r="1159" customFormat="false" ht="15" hidden="false" customHeight="false" outlineLevel="0" collapsed="false">
      <c r="A1159" s="22" t="s">
        <v>1319</v>
      </c>
      <c r="B1159" s="23" t="n">
        <v>46143</v>
      </c>
      <c r="C1159" s="22" t="s">
        <v>1002</v>
      </c>
      <c r="D1159" s="22" t="s">
        <v>1637</v>
      </c>
      <c r="E1159" s="21" t="n">
        <v>1040</v>
      </c>
      <c r="F1159" s="22" t="s">
        <v>1647</v>
      </c>
      <c r="G1159" s="27" t="n">
        <v>24</v>
      </c>
      <c r="H1159" s="17" t="n">
        <v>41.01</v>
      </c>
      <c r="I1159" s="17" t="n">
        <f aca="false">ROUND(G1159*H1159,2)</f>
        <v>984.24</v>
      </c>
      <c r="J1159" s="22" t="s">
        <v>725</v>
      </c>
    </row>
    <row r="1160" customFormat="false" ht="15" hidden="false" customHeight="false" outlineLevel="0" collapsed="false">
      <c r="A1160" s="22" t="s">
        <v>1319</v>
      </c>
      <c r="B1160" s="23" t="n">
        <v>46143</v>
      </c>
      <c r="C1160" s="22" t="s">
        <v>1002</v>
      </c>
      <c r="D1160" s="22" t="s">
        <v>1637</v>
      </c>
      <c r="E1160" s="21" t="n">
        <v>1040</v>
      </c>
      <c r="F1160" s="22" t="s">
        <v>1647</v>
      </c>
      <c r="G1160" s="27" t="n">
        <v>61</v>
      </c>
      <c r="H1160" s="17" t="n">
        <v>41.33</v>
      </c>
      <c r="I1160" s="17" t="n">
        <f aca="false">ROUND(G1160*H1160,2)</f>
        <v>2521.13</v>
      </c>
      <c r="J1160" s="22" t="s">
        <v>725</v>
      </c>
    </row>
    <row r="1161" customFormat="false" ht="15" hidden="false" customHeight="false" outlineLevel="0" collapsed="false">
      <c r="A1161" s="22" t="s">
        <v>1319</v>
      </c>
      <c r="B1161" s="23" t="n">
        <v>46143</v>
      </c>
      <c r="C1161" s="22" t="s">
        <v>1002</v>
      </c>
      <c r="D1161" s="22" t="s">
        <v>1637</v>
      </c>
      <c r="E1161" s="21" t="n">
        <v>1040</v>
      </c>
      <c r="F1161" s="22" t="s">
        <v>1647</v>
      </c>
      <c r="G1161" s="27" t="n">
        <v>35</v>
      </c>
      <c r="H1161" s="17" t="n">
        <v>40.53</v>
      </c>
      <c r="I1161" s="17" t="n">
        <f aca="false">ROUND(G1161*H1161,2)</f>
        <v>1418.55</v>
      </c>
      <c r="J1161" s="22" t="s">
        <v>725</v>
      </c>
    </row>
    <row r="1162" customFormat="false" ht="15" hidden="false" customHeight="false" outlineLevel="0" collapsed="false">
      <c r="A1162" s="22" t="s">
        <v>1157</v>
      </c>
      <c r="B1162" s="23" t="n">
        <v>46087</v>
      </c>
      <c r="C1162" s="22" t="s">
        <v>935</v>
      </c>
      <c r="D1162" s="22" t="s">
        <v>1648</v>
      </c>
      <c r="E1162" s="21" t="n">
        <v>1040</v>
      </c>
      <c r="F1162" s="22" t="s">
        <v>1650</v>
      </c>
      <c r="G1162" s="27" t="n">
        <v>39</v>
      </c>
      <c r="H1162" s="17" t="n">
        <v>43.06</v>
      </c>
      <c r="I1162" s="17" t="n">
        <f aca="false">ROUND(G1162*H1162,2)</f>
        <v>1679.34</v>
      </c>
      <c r="J1162" s="22" t="s">
        <v>728</v>
      </c>
    </row>
    <row r="1163" customFormat="false" ht="15" hidden="false" customHeight="false" outlineLevel="0" collapsed="false">
      <c r="A1163" s="22" t="s">
        <v>1157</v>
      </c>
      <c r="B1163" s="23" t="n">
        <v>46087</v>
      </c>
      <c r="C1163" s="22" t="s">
        <v>935</v>
      </c>
      <c r="D1163" s="22" t="s">
        <v>1648</v>
      </c>
      <c r="E1163" s="21" t="n">
        <v>1040</v>
      </c>
      <c r="F1163" s="22" t="s">
        <v>1651</v>
      </c>
      <c r="G1163" s="27" t="n">
        <v>57</v>
      </c>
      <c r="H1163" s="17" t="n">
        <v>37.06</v>
      </c>
      <c r="I1163" s="17" t="n">
        <f aca="false">ROUND(G1163*H1163,2)</f>
        <v>2112.42</v>
      </c>
      <c r="J1163" s="22" t="s">
        <v>728</v>
      </c>
    </row>
    <row r="1164" customFormat="false" ht="15" hidden="false" customHeight="false" outlineLevel="0" collapsed="false">
      <c r="A1164" s="22" t="s">
        <v>1157</v>
      </c>
      <c r="B1164" s="23" t="n">
        <v>46087</v>
      </c>
      <c r="C1164" s="22" t="s">
        <v>935</v>
      </c>
      <c r="D1164" s="22" t="s">
        <v>1648</v>
      </c>
      <c r="E1164" s="21" t="n">
        <v>1040</v>
      </c>
      <c r="F1164" s="22" t="s">
        <v>1651</v>
      </c>
      <c r="G1164" s="27" t="n">
        <v>31</v>
      </c>
      <c r="H1164" s="17" t="n">
        <v>36.27</v>
      </c>
      <c r="I1164" s="17" t="n">
        <f aca="false">ROUND(G1164*H1164,2)</f>
        <v>1124.37</v>
      </c>
      <c r="J1164" s="22" t="s">
        <v>728</v>
      </c>
    </row>
    <row r="1165" customFormat="false" ht="15" hidden="false" customHeight="false" outlineLevel="0" collapsed="false">
      <c r="A1165" s="22" t="s">
        <v>1157</v>
      </c>
      <c r="B1165" s="23" t="n">
        <v>46087</v>
      </c>
      <c r="C1165" s="22" t="s">
        <v>935</v>
      </c>
      <c r="D1165" s="22" t="s">
        <v>1648</v>
      </c>
      <c r="E1165" s="21" t="n">
        <v>1040</v>
      </c>
      <c r="F1165" s="22" t="s">
        <v>1651</v>
      </c>
      <c r="G1165" s="27" t="n">
        <v>38</v>
      </c>
      <c r="H1165" s="17" t="n">
        <v>35.95</v>
      </c>
      <c r="I1165" s="17" t="n">
        <f aca="false">ROUND(G1165*H1165,2)</f>
        <v>1366.1</v>
      </c>
      <c r="J1165" s="22" t="s">
        <v>728</v>
      </c>
    </row>
    <row r="1166" customFormat="false" ht="15" hidden="false" customHeight="false" outlineLevel="0" collapsed="false">
      <c r="A1166" s="22" t="s">
        <v>1367</v>
      </c>
      <c r="B1166" s="23" t="n">
        <v>46156</v>
      </c>
      <c r="C1166" s="22" t="s">
        <v>944</v>
      </c>
      <c r="D1166" s="22" t="s">
        <v>1654</v>
      </c>
      <c r="E1166" s="21" t="n">
        <v>1040</v>
      </c>
      <c r="F1166" s="22" t="s">
        <v>1655</v>
      </c>
      <c r="G1166" s="27" t="n">
        <v>1</v>
      </c>
      <c r="H1166" s="17" t="n">
        <v>938.57</v>
      </c>
      <c r="I1166" s="17" t="n">
        <f aca="false">ROUND(G1166*H1166,2)</f>
        <v>938.57</v>
      </c>
      <c r="J1166" s="22" t="s">
        <v>725</v>
      </c>
    </row>
    <row r="1167" customFormat="false" ht="15" hidden="false" customHeight="false" outlineLevel="0" collapsed="false">
      <c r="A1167" s="22" t="s">
        <v>1367</v>
      </c>
      <c r="B1167" s="23" t="n">
        <v>46156</v>
      </c>
      <c r="C1167" s="22" t="s">
        <v>944</v>
      </c>
      <c r="D1167" s="22" t="s">
        <v>1654</v>
      </c>
      <c r="E1167" s="21" t="n">
        <v>1040</v>
      </c>
      <c r="F1167" s="22" t="s">
        <v>1655</v>
      </c>
      <c r="G1167" s="27" t="n">
        <v>1</v>
      </c>
      <c r="H1167" s="17" t="n">
        <v>951.45</v>
      </c>
      <c r="I1167" s="17" t="n">
        <f aca="false">ROUND(G1167*H1167,2)</f>
        <v>951.45</v>
      </c>
      <c r="J1167" s="22" t="s">
        <v>725</v>
      </c>
    </row>
    <row r="1168" customFormat="false" ht="15" hidden="false" customHeight="false" outlineLevel="0" collapsed="false">
      <c r="A1168" s="22" t="s">
        <v>1367</v>
      </c>
      <c r="B1168" s="23" t="n">
        <v>46156</v>
      </c>
      <c r="C1168" s="22" t="s">
        <v>944</v>
      </c>
      <c r="D1168" s="22" t="s">
        <v>1654</v>
      </c>
      <c r="E1168" s="21" t="n">
        <v>1040</v>
      </c>
      <c r="F1168" s="22" t="s">
        <v>1656</v>
      </c>
      <c r="G1168" s="27" t="n">
        <v>1</v>
      </c>
      <c r="H1168" s="17" t="n">
        <v>1552.89</v>
      </c>
      <c r="I1168" s="17" t="n">
        <f aca="false">ROUND(G1168*H1168,2)</f>
        <v>1552.89</v>
      </c>
      <c r="J1168" s="22" t="s">
        <v>725</v>
      </c>
    </row>
    <row r="1169" customFormat="false" ht="15" hidden="false" customHeight="false" outlineLevel="0" collapsed="false">
      <c r="A1169" s="22" t="s">
        <v>1367</v>
      </c>
      <c r="B1169" s="23" t="n">
        <v>46156</v>
      </c>
      <c r="C1169" s="22" t="s">
        <v>944</v>
      </c>
      <c r="D1169" s="22" t="s">
        <v>1654</v>
      </c>
      <c r="E1169" s="21" t="n">
        <v>1040</v>
      </c>
      <c r="F1169" s="22" t="s">
        <v>1656</v>
      </c>
      <c r="G1169" s="27" t="n">
        <v>1</v>
      </c>
      <c r="H1169" s="17" t="n">
        <v>1434.79</v>
      </c>
      <c r="I1169" s="17" t="n">
        <f aca="false">ROUND(G1169*H1169,2)</f>
        <v>1434.79</v>
      </c>
      <c r="J1169" s="22" t="s">
        <v>725</v>
      </c>
    </row>
    <row r="1170" customFormat="false" ht="15" hidden="false" customHeight="false" outlineLevel="0" collapsed="false">
      <c r="A1170" s="22" t="s">
        <v>1313</v>
      </c>
      <c r="B1170" s="23" t="n">
        <v>46142</v>
      </c>
      <c r="C1170" s="22" t="s">
        <v>929</v>
      </c>
      <c r="D1170" s="22" t="s">
        <v>1637</v>
      </c>
      <c r="E1170" s="21" t="n">
        <v>1040</v>
      </c>
      <c r="F1170" s="22" t="s">
        <v>1638</v>
      </c>
      <c r="G1170" s="27" t="n">
        <v>7</v>
      </c>
      <c r="H1170" s="17" t="n">
        <v>207.67</v>
      </c>
      <c r="I1170" s="17" t="n">
        <f aca="false">ROUND(G1170*H1170,2)</f>
        <v>1453.69</v>
      </c>
      <c r="J1170" s="22" t="s">
        <v>725</v>
      </c>
    </row>
    <row r="1171" customFormat="false" ht="15" hidden="false" customHeight="false" outlineLevel="0" collapsed="false">
      <c r="A1171" s="22" t="s">
        <v>1313</v>
      </c>
      <c r="B1171" s="23" t="n">
        <v>46142</v>
      </c>
      <c r="C1171" s="22" t="s">
        <v>929</v>
      </c>
      <c r="D1171" s="22" t="s">
        <v>1637</v>
      </c>
      <c r="E1171" s="21" t="n">
        <v>1040</v>
      </c>
      <c r="F1171" s="22" t="s">
        <v>1647</v>
      </c>
      <c r="G1171" s="27" t="n">
        <v>17</v>
      </c>
      <c r="H1171" s="17" t="n">
        <v>42.75</v>
      </c>
      <c r="I1171" s="17" t="n">
        <f aca="false">ROUND(G1171*H1171,2)</f>
        <v>726.75</v>
      </c>
      <c r="J1171" s="22" t="s">
        <v>725</v>
      </c>
    </row>
    <row r="1172" customFormat="false" ht="15" hidden="false" customHeight="false" outlineLevel="0" collapsed="false">
      <c r="A1172" s="22" t="s">
        <v>1353</v>
      </c>
      <c r="B1172" s="23" t="n">
        <v>46152</v>
      </c>
      <c r="C1172" s="22" t="s">
        <v>999</v>
      </c>
      <c r="D1172" s="22" t="s">
        <v>1644</v>
      </c>
      <c r="E1172" s="21" t="n">
        <v>1040</v>
      </c>
      <c r="F1172" s="22" t="s">
        <v>1646</v>
      </c>
      <c r="G1172" s="27" t="n">
        <v>2</v>
      </c>
      <c r="H1172" s="17" t="n">
        <v>766.42</v>
      </c>
      <c r="I1172" s="17" t="n">
        <f aca="false">ROUND(G1172*H1172,2)</f>
        <v>1532.84</v>
      </c>
      <c r="J1172" s="22" t="s">
        <v>725</v>
      </c>
    </row>
    <row r="1173" customFormat="false" ht="15" hidden="false" customHeight="false" outlineLevel="0" collapsed="false">
      <c r="A1173" s="22" t="s">
        <v>1353</v>
      </c>
      <c r="B1173" s="23" t="n">
        <v>46152</v>
      </c>
      <c r="C1173" s="22" t="s">
        <v>999</v>
      </c>
      <c r="D1173" s="22" t="s">
        <v>1644</v>
      </c>
      <c r="E1173" s="21" t="n">
        <v>1040</v>
      </c>
      <c r="F1173" s="22" t="s">
        <v>1645</v>
      </c>
      <c r="G1173" s="27" t="n">
        <v>4</v>
      </c>
      <c r="H1173" s="17" t="n">
        <v>666.53</v>
      </c>
      <c r="I1173" s="17" t="n">
        <f aca="false">ROUND(G1173*H1173,2)</f>
        <v>2666.12</v>
      </c>
      <c r="J1173" s="22" t="s">
        <v>725</v>
      </c>
    </row>
    <row r="1174" customFormat="false" ht="15" hidden="false" customHeight="false" outlineLevel="0" collapsed="false">
      <c r="A1174" s="22" t="s">
        <v>1249</v>
      </c>
      <c r="B1174" s="23" t="n">
        <v>46117</v>
      </c>
      <c r="C1174" s="22" t="s">
        <v>935</v>
      </c>
      <c r="D1174" s="22" t="s">
        <v>1648</v>
      </c>
      <c r="E1174" s="21" t="n">
        <v>1040</v>
      </c>
      <c r="F1174" s="22" t="s">
        <v>1650</v>
      </c>
      <c r="G1174" s="27" t="n">
        <v>49</v>
      </c>
      <c r="H1174" s="17" t="n">
        <v>43.58</v>
      </c>
      <c r="I1174" s="17" t="n">
        <f aca="false">ROUND(G1174*H1174,2)</f>
        <v>2135.42</v>
      </c>
      <c r="J1174" s="22" t="s">
        <v>725</v>
      </c>
    </row>
    <row r="1175" customFormat="false" ht="15" hidden="false" customHeight="false" outlineLevel="0" collapsed="false">
      <c r="A1175" s="22" t="s">
        <v>1249</v>
      </c>
      <c r="B1175" s="23" t="n">
        <v>46117</v>
      </c>
      <c r="C1175" s="22" t="s">
        <v>935</v>
      </c>
      <c r="D1175" s="22" t="s">
        <v>1648</v>
      </c>
      <c r="E1175" s="21" t="n">
        <v>1040</v>
      </c>
      <c r="F1175" s="22" t="s">
        <v>1649</v>
      </c>
      <c r="G1175" s="27" t="n">
        <v>6</v>
      </c>
      <c r="H1175" s="17" t="n">
        <v>170.98</v>
      </c>
      <c r="I1175" s="17" t="n">
        <f aca="false">ROUND(G1175*H1175,2)</f>
        <v>1025.88</v>
      </c>
      <c r="J1175" s="22" t="s">
        <v>725</v>
      </c>
    </row>
    <row r="1176" customFormat="false" ht="15" hidden="false" customHeight="false" outlineLevel="0" collapsed="false">
      <c r="A1176" s="22" t="s">
        <v>1161</v>
      </c>
      <c r="B1176" s="23" t="n">
        <v>46088</v>
      </c>
      <c r="C1176" s="22" t="s">
        <v>935</v>
      </c>
      <c r="D1176" s="22" t="s">
        <v>1648</v>
      </c>
      <c r="E1176" s="21" t="n">
        <v>1040</v>
      </c>
      <c r="F1176" s="22" t="s">
        <v>1650</v>
      </c>
      <c r="G1176" s="27" t="n">
        <v>67</v>
      </c>
      <c r="H1176" s="17" t="n">
        <v>43.87</v>
      </c>
      <c r="I1176" s="17" t="n">
        <f aca="false">ROUND(G1176*H1176,2)</f>
        <v>2939.29</v>
      </c>
      <c r="J1176" s="22" t="s">
        <v>728</v>
      </c>
    </row>
    <row r="1177" customFormat="false" ht="15" hidden="false" customHeight="false" outlineLevel="0" collapsed="false">
      <c r="A1177" s="22" t="s">
        <v>1161</v>
      </c>
      <c r="B1177" s="23" t="n">
        <v>46088</v>
      </c>
      <c r="C1177" s="22" t="s">
        <v>935</v>
      </c>
      <c r="D1177" s="22" t="s">
        <v>1648</v>
      </c>
      <c r="E1177" s="21" t="n">
        <v>1040</v>
      </c>
      <c r="F1177" s="22" t="s">
        <v>1650</v>
      </c>
      <c r="G1177" s="27" t="n">
        <v>39</v>
      </c>
      <c r="H1177" s="17" t="n">
        <v>44.56</v>
      </c>
      <c r="I1177" s="17" t="n">
        <f aca="false">ROUND(G1177*H1177,2)</f>
        <v>1737.84</v>
      </c>
      <c r="J1177" s="22" t="s">
        <v>728</v>
      </c>
    </row>
    <row r="1178" customFormat="false" ht="15" hidden="false" customHeight="false" outlineLevel="0" collapsed="false">
      <c r="A1178" s="22" t="s">
        <v>1161</v>
      </c>
      <c r="B1178" s="23" t="n">
        <v>46088</v>
      </c>
      <c r="C1178" s="22" t="s">
        <v>935</v>
      </c>
      <c r="D1178" s="22" t="s">
        <v>1648</v>
      </c>
      <c r="E1178" s="21" t="n">
        <v>1040</v>
      </c>
      <c r="F1178" s="22" t="s">
        <v>1651</v>
      </c>
      <c r="G1178" s="27" t="n">
        <v>73</v>
      </c>
      <c r="H1178" s="17" t="n">
        <v>37.21</v>
      </c>
      <c r="I1178" s="17" t="n">
        <f aca="false">ROUND(G1178*H1178,2)</f>
        <v>2716.33</v>
      </c>
      <c r="J1178" s="22" t="s">
        <v>728</v>
      </c>
    </row>
    <row r="1179" customFormat="false" ht="15" hidden="false" customHeight="false" outlineLevel="0" collapsed="false">
      <c r="A1179" s="22" t="s">
        <v>1161</v>
      </c>
      <c r="B1179" s="23" t="n">
        <v>46088</v>
      </c>
      <c r="C1179" s="22" t="s">
        <v>935</v>
      </c>
      <c r="D1179" s="22" t="s">
        <v>1648</v>
      </c>
      <c r="E1179" s="21" t="n">
        <v>1040</v>
      </c>
      <c r="F1179" s="22" t="s">
        <v>1649</v>
      </c>
      <c r="G1179" s="27" t="n">
        <v>4</v>
      </c>
      <c r="H1179" s="17" t="n">
        <v>171.11</v>
      </c>
      <c r="I1179" s="17" t="n">
        <f aca="false">ROUND(G1179*H1179,2)</f>
        <v>684.44</v>
      </c>
      <c r="J1179" s="22" t="s">
        <v>728</v>
      </c>
    </row>
    <row r="1180" customFormat="false" ht="15" hidden="false" customHeight="false" outlineLevel="0" collapsed="false">
      <c r="A1180" s="22" t="s">
        <v>1116</v>
      </c>
      <c r="B1180" s="23" t="n">
        <v>46073</v>
      </c>
      <c r="C1180" s="22" t="s">
        <v>1002</v>
      </c>
      <c r="D1180" s="22" t="s">
        <v>1637</v>
      </c>
      <c r="E1180" s="21" t="n">
        <v>1040</v>
      </c>
      <c r="F1180" s="22" t="s">
        <v>1639</v>
      </c>
      <c r="G1180" s="27" t="n">
        <v>1</v>
      </c>
      <c r="H1180" s="17" t="n">
        <v>2223.38</v>
      </c>
      <c r="I1180" s="17" t="n">
        <f aca="false">ROUND(G1180*H1180,2)</f>
        <v>2223.38</v>
      </c>
      <c r="J1180" s="22" t="s">
        <v>728</v>
      </c>
    </row>
    <row r="1181" customFormat="false" ht="15" hidden="false" customHeight="false" outlineLevel="0" collapsed="false">
      <c r="A1181" s="22" t="s">
        <v>1116</v>
      </c>
      <c r="B1181" s="23" t="n">
        <v>46073</v>
      </c>
      <c r="C1181" s="22" t="s">
        <v>1002</v>
      </c>
      <c r="D1181" s="22" t="s">
        <v>1637</v>
      </c>
      <c r="E1181" s="21" t="n">
        <v>1040</v>
      </c>
      <c r="F1181" s="22" t="s">
        <v>1638</v>
      </c>
      <c r="G1181" s="27" t="n">
        <v>6</v>
      </c>
      <c r="H1181" s="17" t="n">
        <v>203.6</v>
      </c>
      <c r="I1181" s="17" t="n">
        <f aca="false">ROUND(G1181*H1181,2)</f>
        <v>1221.6</v>
      </c>
      <c r="J1181" s="22" t="s">
        <v>728</v>
      </c>
    </row>
    <row r="1182" customFormat="false" ht="15" hidden="false" customHeight="false" outlineLevel="0" collapsed="false">
      <c r="A1182" s="22" t="s">
        <v>1116</v>
      </c>
      <c r="B1182" s="23" t="n">
        <v>46073</v>
      </c>
      <c r="C1182" s="22" t="s">
        <v>1002</v>
      </c>
      <c r="D1182" s="22" t="s">
        <v>1637</v>
      </c>
      <c r="E1182" s="21" t="n">
        <v>1040</v>
      </c>
      <c r="F1182" s="22" t="s">
        <v>1638</v>
      </c>
      <c r="G1182" s="27" t="n">
        <v>14</v>
      </c>
      <c r="H1182" s="17" t="n">
        <v>211.42</v>
      </c>
      <c r="I1182" s="17" t="n">
        <f aca="false">ROUND(G1182*H1182,2)</f>
        <v>2959.88</v>
      </c>
      <c r="J1182" s="22" t="s">
        <v>728</v>
      </c>
    </row>
    <row r="1183" customFormat="false" ht="15" hidden="false" customHeight="false" outlineLevel="0" collapsed="false">
      <c r="A1183" s="22" t="s">
        <v>1116</v>
      </c>
      <c r="B1183" s="23" t="n">
        <v>46073</v>
      </c>
      <c r="C1183" s="22" t="s">
        <v>1002</v>
      </c>
      <c r="D1183" s="22" t="s">
        <v>1637</v>
      </c>
      <c r="E1183" s="21" t="n">
        <v>1040</v>
      </c>
      <c r="F1183" s="22" t="s">
        <v>1639</v>
      </c>
      <c r="G1183" s="27" t="n">
        <v>1</v>
      </c>
      <c r="H1183" s="17" t="n">
        <v>2195.75</v>
      </c>
      <c r="I1183" s="17" t="n">
        <f aca="false">ROUND(G1183*H1183,2)</f>
        <v>2195.75</v>
      </c>
      <c r="J1183" s="22" t="s">
        <v>728</v>
      </c>
    </row>
    <row r="1184" customFormat="false" ht="15" hidden="false" customHeight="false" outlineLevel="0" collapsed="false">
      <c r="A1184" s="22" t="s">
        <v>1394</v>
      </c>
      <c r="B1184" s="23" t="n">
        <v>46169</v>
      </c>
      <c r="C1184" s="22" t="s">
        <v>937</v>
      </c>
      <c r="D1184" s="22" t="s">
        <v>1618</v>
      </c>
      <c r="E1184" s="21" t="n">
        <v>1040</v>
      </c>
      <c r="F1184" s="22" t="s">
        <v>1653</v>
      </c>
      <c r="G1184" s="27" t="n">
        <v>28</v>
      </c>
      <c r="H1184" s="17" t="n">
        <v>101.83</v>
      </c>
      <c r="I1184" s="17" t="n">
        <f aca="false">ROUND(G1184*H1184,2)</f>
        <v>2851.24</v>
      </c>
      <c r="J1184" s="22" t="s">
        <v>725</v>
      </c>
    </row>
    <row r="1185" customFormat="false" ht="15" hidden="false" customHeight="false" outlineLevel="0" collapsed="false">
      <c r="A1185" s="22" t="s">
        <v>1368</v>
      </c>
      <c r="B1185" s="23" t="n">
        <v>46156</v>
      </c>
      <c r="C1185" s="22" t="s">
        <v>939</v>
      </c>
      <c r="D1185" s="22" t="s">
        <v>1621</v>
      </c>
      <c r="E1185" s="21" t="n">
        <v>1041</v>
      </c>
      <c r="F1185" s="22" t="s">
        <v>1624</v>
      </c>
      <c r="G1185" s="27" t="n">
        <v>43</v>
      </c>
      <c r="H1185" s="17" t="n">
        <v>19.75</v>
      </c>
      <c r="I1185" s="17" t="n">
        <f aca="false">ROUND(G1185*H1185,2)</f>
        <v>849.25</v>
      </c>
      <c r="J1185" s="22" t="s">
        <v>725</v>
      </c>
    </row>
    <row r="1186" customFormat="false" ht="15" hidden="false" customHeight="false" outlineLevel="0" collapsed="false">
      <c r="A1186" s="22" t="s">
        <v>1368</v>
      </c>
      <c r="B1186" s="23" t="n">
        <v>46156</v>
      </c>
      <c r="C1186" s="22" t="s">
        <v>939</v>
      </c>
      <c r="D1186" s="22" t="s">
        <v>1621</v>
      </c>
      <c r="E1186" s="21" t="n">
        <v>1041</v>
      </c>
      <c r="F1186" s="22" t="s">
        <v>1624</v>
      </c>
      <c r="G1186" s="27" t="n">
        <v>61</v>
      </c>
      <c r="H1186" s="17" t="n">
        <v>20.28</v>
      </c>
      <c r="I1186" s="17" t="n">
        <f aca="false">ROUND(G1186*H1186,2)</f>
        <v>1237.08</v>
      </c>
      <c r="J1186" s="22" t="s">
        <v>725</v>
      </c>
    </row>
    <row r="1187" customFormat="false" ht="15" hidden="false" customHeight="false" outlineLevel="0" collapsed="false">
      <c r="A1187" s="22" t="s">
        <v>1368</v>
      </c>
      <c r="B1187" s="23" t="n">
        <v>46156</v>
      </c>
      <c r="C1187" s="22" t="s">
        <v>939</v>
      </c>
      <c r="D1187" s="22" t="s">
        <v>1621</v>
      </c>
      <c r="E1187" s="21" t="n">
        <v>1041</v>
      </c>
      <c r="F1187" s="22" t="s">
        <v>1622</v>
      </c>
      <c r="G1187" s="27" t="n">
        <v>25</v>
      </c>
      <c r="H1187" s="17" t="n">
        <v>100.5</v>
      </c>
      <c r="I1187" s="17" t="n">
        <f aca="false">ROUND(G1187*H1187,2)</f>
        <v>2512.5</v>
      </c>
      <c r="J1187" s="22" t="s">
        <v>725</v>
      </c>
    </row>
    <row r="1188" customFormat="false" ht="15" hidden="false" customHeight="false" outlineLevel="0" collapsed="false">
      <c r="A1188" s="22" t="s">
        <v>1368</v>
      </c>
      <c r="B1188" s="23" t="n">
        <v>46156</v>
      </c>
      <c r="C1188" s="22" t="s">
        <v>939</v>
      </c>
      <c r="D1188" s="22" t="s">
        <v>1621</v>
      </c>
      <c r="E1188" s="21" t="n">
        <v>1041</v>
      </c>
      <c r="F1188" s="22" t="s">
        <v>1622</v>
      </c>
      <c r="G1188" s="27" t="n">
        <v>10</v>
      </c>
      <c r="H1188" s="17" t="n">
        <v>94.54</v>
      </c>
      <c r="I1188" s="17" t="n">
        <f aca="false">ROUND(G1188*H1188,2)</f>
        <v>945.4</v>
      </c>
      <c r="J1188" s="22" t="s">
        <v>725</v>
      </c>
    </row>
    <row r="1189" customFormat="false" ht="15" hidden="false" customHeight="false" outlineLevel="0" collapsed="false">
      <c r="A1189" s="22" t="s">
        <v>1368</v>
      </c>
      <c r="B1189" s="23" t="n">
        <v>46156</v>
      </c>
      <c r="C1189" s="22" t="s">
        <v>939</v>
      </c>
      <c r="D1189" s="22" t="s">
        <v>1621</v>
      </c>
      <c r="E1189" s="21" t="n">
        <v>1041</v>
      </c>
      <c r="F1189" s="22" t="s">
        <v>1624</v>
      </c>
      <c r="G1189" s="27" t="n">
        <v>96</v>
      </c>
      <c r="H1189" s="17" t="n">
        <v>19.08</v>
      </c>
      <c r="I1189" s="17" t="n">
        <f aca="false">ROUND(G1189*H1189,2)</f>
        <v>1831.68</v>
      </c>
      <c r="J1189" s="22" t="s">
        <v>725</v>
      </c>
    </row>
    <row r="1190" customFormat="false" ht="15" hidden="false" customHeight="false" outlineLevel="0" collapsed="false">
      <c r="A1190" s="22" t="s">
        <v>1221</v>
      </c>
      <c r="B1190" s="23" t="n">
        <v>46107</v>
      </c>
      <c r="C1190" s="22" t="s">
        <v>944</v>
      </c>
      <c r="D1190" s="22" t="s">
        <v>1654</v>
      </c>
      <c r="E1190" s="21" t="n">
        <v>1041</v>
      </c>
      <c r="F1190" s="22" t="s">
        <v>1656</v>
      </c>
      <c r="G1190" s="27" t="n">
        <v>1</v>
      </c>
      <c r="H1190" s="17" t="n">
        <v>1551.8</v>
      </c>
      <c r="I1190" s="17" t="n">
        <f aca="false">ROUND(G1190*H1190,2)</f>
        <v>1551.8</v>
      </c>
      <c r="J1190" s="22" t="s">
        <v>728</v>
      </c>
    </row>
    <row r="1191" customFormat="false" ht="15" hidden="false" customHeight="false" outlineLevel="0" collapsed="false">
      <c r="A1191" s="22" t="s">
        <v>1221</v>
      </c>
      <c r="B1191" s="23" t="n">
        <v>46107</v>
      </c>
      <c r="C1191" s="22" t="s">
        <v>944</v>
      </c>
      <c r="D1191" s="22" t="s">
        <v>1654</v>
      </c>
      <c r="E1191" s="21" t="n">
        <v>1041</v>
      </c>
      <c r="F1191" s="22" t="s">
        <v>1656</v>
      </c>
      <c r="G1191" s="27" t="n">
        <v>1</v>
      </c>
      <c r="H1191" s="17" t="n">
        <v>1544.24</v>
      </c>
      <c r="I1191" s="17" t="n">
        <f aca="false">ROUND(G1191*H1191,2)</f>
        <v>1544.24</v>
      </c>
      <c r="J1191" s="22" t="s">
        <v>728</v>
      </c>
    </row>
    <row r="1192" customFormat="false" ht="15" hidden="false" customHeight="false" outlineLevel="0" collapsed="false">
      <c r="A1192" s="22" t="s">
        <v>1221</v>
      </c>
      <c r="B1192" s="23" t="n">
        <v>46107</v>
      </c>
      <c r="C1192" s="22" t="s">
        <v>944</v>
      </c>
      <c r="D1192" s="22" t="s">
        <v>1654</v>
      </c>
      <c r="E1192" s="21" t="n">
        <v>1041</v>
      </c>
      <c r="F1192" s="22" t="s">
        <v>1655</v>
      </c>
      <c r="G1192" s="27" t="n">
        <v>2</v>
      </c>
      <c r="H1192" s="17" t="n">
        <v>934.37</v>
      </c>
      <c r="I1192" s="17" t="n">
        <f aca="false">ROUND(G1192*H1192,2)</f>
        <v>1868.74</v>
      </c>
      <c r="J1192" s="22" t="s">
        <v>728</v>
      </c>
    </row>
    <row r="1193" customFormat="false" ht="15" hidden="false" customHeight="false" outlineLevel="0" collapsed="false">
      <c r="A1193" s="22" t="s">
        <v>1201</v>
      </c>
      <c r="B1193" s="23" t="n">
        <v>46100</v>
      </c>
      <c r="C1193" s="22" t="s">
        <v>1092</v>
      </c>
      <c r="D1193" s="22" t="s">
        <v>1640</v>
      </c>
      <c r="E1193" s="21" t="n">
        <v>1041</v>
      </c>
      <c r="F1193" s="22" t="s">
        <v>1642</v>
      </c>
      <c r="G1193" s="27" t="n">
        <v>1</v>
      </c>
      <c r="H1193" s="17" t="n">
        <v>3773.07</v>
      </c>
      <c r="I1193" s="17" t="n">
        <f aca="false">ROUND(G1193*H1193,2)</f>
        <v>3773.07</v>
      </c>
      <c r="J1193" s="22" t="s">
        <v>725</v>
      </c>
    </row>
    <row r="1194" customFormat="false" ht="15" hidden="false" customHeight="false" outlineLevel="0" collapsed="false">
      <c r="A1194" s="22" t="s">
        <v>1201</v>
      </c>
      <c r="B1194" s="23" t="n">
        <v>46100</v>
      </c>
      <c r="C1194" s="22" t="s">
        <v>1092</v>
      </c>
      <c r="D1194" s="22" t="s">
        <v>1640</v>
      </c>
      <c r="E1194" s="21" t="n">
        <v>1041</v>
      </c>
      <c r="F1194" s="22" t="s">
        <v>1641</v>
      </c>
      <c r="G1194" s="27" t="n">
        <v>1</v>
      </c>
      <c r="H1194" s="17" t="n">
        <v>9720.23</v>
      </c>
      <c r="I1194" s="17" t="n">
        <f aca="false">ROUND(G1194*H1194,2)</f>
        <v>9720.23</v>
      </c>
      <c r="J1194" s="22" t="s">
        <v>725</v>
      </c>
    </row>
    <row r="1195" customFormat="false" ht="15" hidden="false" customHeight="false" outlineLevel="0" collapsed="false">
      <c r="A1195" s="22" t="s">
        <v>1201</v>
      </c>
      <c r="B1195" s="23" t="n">
        <v>46100</v>
      </c>
      <c r="C1195" s="22" t="s">
        <v>1092</v>
      </c>
      <c r="D1195" s="22" t="s">
        <v>1640</v>
      </c>
      <c r="E1195" s="21" t="n">
        <v>1041</v>
      </c>
      <c r="F1195" s="22" t="s">
        <v>1643</v>
      </c>
      <c r="G1195" s="27" t="n">
        <v>1</v>
      </c>
      <c r="H1195" s="17" t="n">
        <v>7426.57</v>
      </c>
      <c r="I1195" s="17" t="n">
        <f aca="false">ROUND(G1195*H1195,2)</f>
        <v>7426.57</v>
      </c>
      <c r="J1195" s="22" t="s">
        <v>725</v>
      </c>
    </row>
    <row r="1196" customFormat="false" ht="15" hidden="false" customHeight="false" outlineLevel="0" collapsed="false">
      <c r="A1196" s="22" t="s">
        <v>1257</v>
      </c>
      <c r="B1196" s="23" t="n">
        <v>46122</v>
      </c>
      <c r="C1196" s="22" t="s">
        <v>957</v>
      </c>
      <c r="D1196" s="22" t="s">
        <v>1625</v>
      </c>
      <c r="E1196" s="21" t="n">
        <v>1041</v>
      </c>
      <c r="F1196" s="22" t="s">
        <v>1627</v>
      </c>
      <c r="G1196" s="27" t="n">
        <v>53</v>
      </c>
      <c r="H1196" s="17" t="n">
        <v>49.32</v>
      </c>
      <c r="I1196" s="17" t="n">
        <f aca="false">ROUND(G1196*H1196,2)</f>
        <v>2613.96</v>
      </c>
      <c r="J1196" s="22" t="s">
        <v>725</v>
      </c>
    </row>
    <row r="1197" customFormat="false" ht="15" hidden="false" customHeight="false" outlineLevel="0" collapsed="false">
      <c r="A1197" s="22" t="s">
        <v>1257</v>
      </c>
      <c r="B1197" s="23" t="n">
        <v>46122</v>
      </c>
      <c r="C1197" s="22" t="s">
        <v>957</v>
      </c>
      <c r="D1197" s="22" t="s">
        <v>1625</v>
      </c>
      <c r="E1197" s="21" t="n">
        <v>1041</v>
      </c>
      <c r="F1197" s="22" t="s">
        <v>1627</v>
      </c>
      <c r="G1197" s="27" t="n">
        <v>47</v>
      </c>
      <c r="H1197" s="17" t="n">
        <v>50.72</v>
      </c>
      <c r="I1197" s="17" t="n">
        <f aca="false">ROUND(G1197*H1197,2)</f>
        <v>2383.84</v>
      </c>
      <c r="J1197" s="22" t="s">
        <v>725</v>
      </c>
    </row>
    <row r="1198" customFormat="false" ht="15" hidden="false" customHeight="false" outlineLevel="0" collapsed="false">
      <c r="A1198" s="22" t="s">
        <v>1303</v>
      </c>
      <c r="B1198" s="23" t="n">
        <v>46139</v>
      </c>
      <c r="C1198" s="22" t="s">
        <v>939</v>
      </c>
      <c r="D1198" s="22" t="s">
        <v>1621</v>
      </c>
      <c r="E1198" s="21" t="n">
        <v>1041</v>
      </c>
      <c r="F1198" s="22" t="s">
        <v>1622</v>
      </c>
      <c r="G1198" s="27" t="n">
        <v>12</v>
      </c>
      <c r="H1198" s="17" t="n">
        <v>97.68</v>
      </c>
      <c r="I1198" s="17" t="n">
        <f aca="false">ROUND(G1198*H1198,2)</f>
        <v>1172.16</v>
      </c>
      <c r="J1198" s="22" t="s">
        <v>725</v>
      </c>
    </row>
    <row r="1199" customFormat="false" ht="15" hidden="false" customHeight="false" outlineLevel="0" collapsed="false">
      <c r="A1199" s="22" t="s">
        <v>1303</v>
      </c>
      <c r="B1199" s="23" t="n">
        <v>46139</v>
      </c>
      <c r="C1199" s="22" t="s">
        <v>939</v>
      </c>
      <c r="D1199" s="22" t="s">
        <v>1621</v>
      </c>
      <c r="E1199" s="21" t="n">
        <v>1041</v>
      </c>
      <c r="F1199" s="22" t="s">
        <v>1623</v>
      </c>
      <c r="G1199" s="27" t="n">
        <v>13</v>
      </c>
      <c r="H1199" s="17" t="n">
        <v>148.94</v>
      </c>
      <c r="I1199" s="17" t="n">
        <f aca="false">ROUND(G1199*H1199,2)</f>
        <v>1936.22</v>
      </c>
      <c r="J1199" s="22" t="s">
        <v>725</v>
      </c>
    </row>
    <row r="1200" customFormat="false" ht="15" hidden="false" customHeight="false" outlineLevel="0" collapsed="false">
      <c r="A1200" s="22" t="s">
        <v>1310</v>
      </c>
      <c r="B1200" s="23" t="n">
        <v>46141</v>
      </c>
      <c r="C1200" s="22" t="s">
        <v>944</v>
      </c>
      <c r="D1200" s="22" t="s">
        <v>1654</v>
      </c>
      <c r="E1200" s="21" t="n">
        <v>1041</v>
      </c>
      <c r="F1200" s="22" t="s">
        <v>1656</v>
      </c>
      <c r="G1200" s="27" t="n">
        <v>1</v>
      </c>
      <c r="H1200" s="17" t="n">
        <v>1552.61</v>
      </c>
      <c r="I1200" s="17" t="n">
        <f aca="false">ROUND(G1200*H1200,2)</f>
        <v>1552.61</v>
      </c>
      <c r="J1200" s="22" t="s">
        <v>725</v>
      </c>
    </row>
    <row r="1201" customFormat="false" ht="15" hidden="false" customHeight="false" outlineLevel="0" collapsed="false">
      <c r="A1201" s="22" t="s">
        <v>1172</v>
      </c>
      <c r="B1201" s="23" t="n">
        <v>46091</v>
      </c>
      <c r="C1201" s="22" t="s">
        <v>1092</v>
      </c>
      <c r="D1201" s="22" t="s">
        <v>1640</v>
      </c>
      <c r="E1201" s="21" t="n">
        <v>1042</v>
      </c>
      <c r="F1201" s="22" t="s">
        <v>1642</v>
      </c>
      <c r="G1201" s="27" t="n">
        <v>1</v>
      </c>
      <c r="H1201" s="17" t="n">
        <v>4081.63</v>
      </c>
      <c r="I1201" s="17" t="n">
        <f aca="false">ROUND(G1201*H1201,2)</f>
        <v>4081.63</v>
      </c>
      <c r="J1201" s="22" t="s">
        <v>725</v>
      </c>
    </row>
    <row r="1202" customFormat="false" ht="15" hidden="false" customHeight="false" outlineLevel="0" collapsed="false">
      <c r="A1202" s="22" t="s">
        <v>1172</v>
      </c>
      <c r="B1202" s="23" t="n">
        <v>46091</v>
      </c>
      <c r="C1202" s="22" t="s">
        <v>1092</v>
      </c>
      <c r="D1202" s="22" t="s">
        <v>1640</v>
      </c>
      <c r="E1202" s="21" t="n">
        <v>1042</v>
      </c>
      <c r="F1202" s="22" t="s">
        <v>1641</v>
      </c>
      <c r="G1202" s="27" t="n">
        <v>1</v>
      </c>
      <c r="H1202" s="17" t="n">
        <v>10171.26</v>
      </c>
      <c r="I1202" s="17" t="n">
        <f aca="false">ROUND(G1202*H1202,2)</f>
        <v>10171.26</v>
      </c>
      <c r="J1202" s="22" t="s">
        <v>725</v>
      </c>
    </row>
    <row r="1203" customFormat="false" ht="15" hidden="false" customHeight="false" outlineLevel="0" collapsed="false">
      <c r="A1203" s="22" t="s">
        <v>1172</v>
      </c>
      <c r="B1203" s="23" t="n">
        <v>46091</v>
      </c>
      <c r="C1203" s="22" t="s">
        <v>1092</v>
      </c>
      <c r="D1203" s="22" t="s">
        <v>1640</v>
      </c>
      <c r="E1203" s="21" t="n">
        <v>1042</v>
      </c>
      <c r="F1203" s="22" t="s">
        <v>1643</v>
      </c>
      <c r="G1203" s="27" t="n">
        <v>1</v>
      </c>
      <c r="H1203" s="17" t="n">
        <v>7397.31</v>
      </c>
      <c r="I1203" s="17" t="n">
        <f aca="false">ROUND(G1203*H1203,2)</f>
        <v>7397.31</v>
      </c>
      <c r="J1203" s="22" t="s">
        <v>725</v>
      </c>
    </row>
    <row r="1204" customFormat="false" ht="15" hidden="false" customHeight="false" outlineLevel="0" collapsed="false">
      <c r="A1204" s="22" t="s">
        <v>1182</v>
      </c>
      <c r="B1204" s="23" t="n">
        <v>46093</v>
      </c>
      <c r="C1204" s="22" t="s">
        <v>939</v>
      </c>
      <c r="D1204" s="22" t="s">
        <v>1621</v>
      </c>
      <c r="E1204" s="21" t="n">
        <v>1042</v>
      </c>
      <c r="F1204" s="22" t="s">
        <v>1624</v>
      </c>
      <c r="G1204" s="27" t="n">
        <v>55</v>
      </c>
      <c r="H1204" s="17" t="n">
        <v>18.82</v>
      </c>
      <c r="I1204" s="17" t="n">
        <f aca="false">ROUND(G1204*H1204,2)</f>
        <v>1035.1</v>
      </c>
      <c r="J1204" s="22" t="s">
        <v>725</v>
      </c>
    </row>
    <row r="1205" customFormat="false" ht="15" hidden="false" customHeight="false" outlineLevel="0" collapsed="false">
      <c r="A1205" s="22" t="s">
        <v>1182</v>
      </c>
      <c r="B1205" s="23" t="n">
        <v>46093</v>
      </c>
      <c r="C1205" s="22" t="s">
        <v>939</v>
      </c>
      <c r="D1205" s="22" t="s">
        <v>1621</v>
      </c>
      <c r="E1205" s="21" t="n">
        <v>1042</v>
      </c>
      <c r="F1205" s="22" t="s">
        <v>1622</v>
      </c>
      <c r="G1205" s="27" t="n">
        <v>9</v>
      </c>
      <c r="H1205" s="17" t="n">
        <v>97.75</v>
      </c>
      <c r="I1205" s="17" t="n">
        <f aca="false">ROUND(G1205*H1205,2)</f>
        <v>879.75</v>
      </c>
      <c r="J1205" s="22" t="s">
        <v>725</v>
      </c>
    </row>
    <row r="1206" customFormat="false" ht="15" hidden="false" customHeight="false" outlineLevel="0" collapsed="false">
      <c r="A1206" s="22" t="s">
        <v>1182</v>
      </c>
      <c r="B1206" s="23" t="n">
        <v>46093</v>
      </c>
      <c r="C1206" s="22" t="s">
        <v>939</v>
      </c>
      <c r="D1206" s="22" t="s">
        <v>1621</v>
      </c>
      <c r="E1206" s="21" t="n">
        <v>1042</v>
      </c>
      <c r="F1206" s="22" t="s">
        <v>1624</v>
      </c>
      <c r="G1206" s="27" t="n">
        <v>159</v>
      </c>
      <c r="H1206" s="17" t="n">
        <v>19.15</v>
      </c>
      <c r="I1206" s="17" t="n">
        <f aca="false">ROUND(G1206*H1206,2)</f>
        <v>3044.85</v>
      </c>
      <c r="J1206" s="22" t="s">
        <v>725</v>
      </c>
    </row>
    <row r="1207" customFormat="false" ht="15" hidden="false" customHeight="false" outlineLevel="0" collapsed="false">
      <c r="A1207" s="22" t="s">
        <v>1182</v>
      </c>
      <c r="B1207" s="23" t="n">
        <v>46093</v>
      </c>
      <c r="C1207" s="22" t="s">
        <v>939</v>
      </c>
      <c r="D1207" s="22" t="s">
        <v>1621</v>
      </c>
      <c r="E1207" s="21" t="n">
        <v>1042</v>
      </c>
      <c r="F1207" s="22" t="s">
        <v>1623</v>
      </c>
      <c r="G1207" s="27" t="n">
        <v>17</v>
      </c>
      <c r="H1207" s="17" t="n">
        <v>146.11</v>
      </c>
      <c r="I1207" s="17" t="n">
        <f aca="false">ROUND(G1207*H1207,2)</f>
        <v>2483.87</v>
      </c>
      <c r="J1207" s="22" t="s">
        <v>725</v>
      </c>
    </row>
    <row r="1208" customFormat="false" ht="15" hidden="false" customHeight="false" outlineLevel="0" collapsed="false">
      <c r="A1208" s="22" t="s">
        <v>1173</v>
      </c>
      <c r="B1208" s="23" t="n">
        <v>46091</v>
      </c>
      <c r="C1208" s="22" t="s">
        <v>939</v>
      </c>
      <c r="D1208" s="22" t="s">
        <v>1621</v>
      </c>
      <c r="E1208" s="21" t="n">
        <v>1042</v>
      </c>
      <c r="F1208" s="22" t="s">
        <v>1624</v>
      </c>
      <c r="G1208" s="27" t="n">
        <v>63</v>
      </c>
      <c r="H1208" s="17" t="n">
        <v>18.99</v>
      </c>
      <c r="I1208" s="17" t="n">
        <f aca="false">ROUND(G1208*H1208,2)</f>
        <v>1196.37</v>
      </c>
      <c r="J1208" s="22" t="s">
        <v>728</v>
      </c>
    </row>
    <row r="1209" customFormat="false" ht="15" hidden="false" customHeight="false" outlineLevel="0" collapsed="false">
      <c r="A1209" s="22" t="s">
        <v>1125</v>
      </c>
      <c r="B1209" s="23" t="n">
        <v>46076</v>
      </c>
      <c r="C1209" s="22" t="s">
        <v>1002</v>
      </c>
      <c r="D1209" s="22" t="s">
        <v>1637</v>
      </c>
      <c r="E1209" s="21" t="n">
        <v>1043</v>
      </c>
      <c r="F1209" s="22" t="s">
        <v>1639</v>
      </c>
      <c r="G1209" s="27" t="n">
        <v>1</v>
      </c>
      <c r="H1209" s="17" t="n">
        <v>2073.31</v>
      </c>
      <c r="I1209" s="17" t="n">
        <f aca="false">ROUND(G1209*H1209,2)</f>
        <v>2073.31</v>
      </c>
      <c r="J1209" s="22" t="s">
        <v>725</v>
      </c>
    </row>
    <row r="1210" customFormat="false" ht="15" hidden="false" customHeight="false" outlineLevel="0" collapsed="false">
      <c r="A1210" s="22" t="s">
        <v>1125</v>
      </c>
      <c r="B1210" s="23" t="n">
        <v>46076</v>
      </c>
      <c r="C1210" s="22" t="s">
        <v>1002</v>
      </c>
      <c r="D1210" s="22" t="s">
        <v>1637</v>
      </c>
      <c r="E1210" s="21" t="n">
        <v>1043</v>
      </c>
      <c r="F1210" s="22" t="s">
        <v>1639</v>
      </c>
      <c r="G1210" s="27" t="n">
        <v>1</v>
      </c>
      <c r="H1210" s="17" t="n">
        <v>2107.57</v>
      </c>
      <c r="I1210" s="17" t="n">
        <f aca="false">ROUND(G1210*H1210,2)</f>
        <v>2107.57</v>
      </c>
      <c r="J1210" s="22" t="s">
        <v>725</v>
      </c>
    </row>
    <row r="1211" customFormat="false" ht="15" hidden="false" customHeight="false" outlineLevel="0" collapsed="false">
      <c r="A1211" s="22" t="s">
        <v>1125</v>
      </c>
      <c r="B1211" s="23" t="n">
        <v>46076</v>
      </c>
      <c r="C1211" s="22" t="s">
        <v>1002</v>
      </c>
      <c r="D1211" s="22" t="s">
        <v>1637</v>
      </c>
      <c r="E1211" s="21" t="n">
        <v>1043</v>
      </c>
      <c r="F1211" s="22" t="s">
        <v>1639</v>
      </c>
      <c r="G1211" s="27" t="n">
        <v>1</v>
      </c>
      <c r="H1211" s="17" t="n">
        <v>2066.08</v>
      </c>
      <c r="I1211" s="17" t="n">
        <f aca="false">ROUND(G1211*H1211,2)</f>
        <v>2066.08</v>
      </c>
      <c r="J1211" s="22" t="s">
        <v>725</v>
      </c>
    </row>
    <row r="1212" customFormat="false" ht="15" hidden="false" customHeight="false" outlineLevel="0" collapsed="false">
      <c r="A1212" s="22" t="s">
        <v>1162</v>
      </c>
      <c r="B1212" s="23" t="n">
        <v>46088</v>
      </c>
      <c r="C1212" s="22" t="s">
        <v>964</v>
      </c>
      <c r="D1212" s="22" t="s">
        <v>1630</v>
      </c>
      <c r="E1212" s="21" t="n">
        <v>1043</v>
      </c>
      <c r="F1212" s="22" t="s">
        <v>1632</v>
      </c>
      <c r="G1212" s="27" t="n">
        <v>12</v>
      </c>
      <c r="H1212" s="17" t="n">
        <v>115.82</v>
      </c>
      <c r="I1212" s="17" t="n">
        <f aca="false">ROUND(G1212*H1212,2)</f>
        <v>1389.84</v>
      </c>
      <c r="J1212" s="22" t="s">
        <v>725</v>
      </c>
    </row>
    <row r="1213" customFormat="false" ht="15" hidden="false" customHeight="false" outlineLevel="0" collapsed="false">
      <c r="A1213" s="22" t="s">
        <v>1162</v>
      </c>
      <c r="B1213" s="23" t="n">
        <v>46088</v>
      </c>
      <c r="C1213" s="22" t="s">
        <v>964</v>
      </c>
      <c r="D1213" s="22" t="s">
        <v>1630</v>
      </c>
      <c r="E1213" s="21" t="n">
        <v>1043</v>
      </c>
      <c r="F1213" s="22" t="s">
        <v>1652</v>
      </c>
      <c r="G1213" s="27" t="n">
        <v>17</v>
      </c>
      <c r="H1213" s="17" t="n">
        <v>72.32</v>
      </c>
      <c r="I1213" s="17" t="n">
        <f aca="false">ROUND(G1213*H1213,2)</f>
        <v>1229.44</v>
      </c>
      <c r="J1213" s="22" t="s">
        <v>725</v>
      </c>
    </row>
    <row r="1214" customFormat="false" ht="15" hidden="false" customHeight="false" outlineLevel="0" collapsed="false">
      <c r="A1214" s="22" t="s">
        <v>1162</v>
      </c>
      <c r="B1214" s="23" t="n">
        <v>46088</v>
      </c>
      <c r="C1214" s="22" t="s">
        <v>964</v>
      </c>
      <c r="D1214" s="22" t="s">
        <v>1630</v>
      </c>
      <c r="E1214" s="21" t="n">
        <v>1043</v>
      </c>
      <c r="F1214" s="22" t="s">
        <v>1631</v>
      </c>
      <c r="G1214" s="27" t="n">
        <v>3</v>
      </c>
      <c r="H1214" s="17" t="n">
        <v>237.41</v>
      </c>
      <c r="I1214" s="17" t="n">
        <f aca="false">ROUND(G1214*H1214,2)</f>
        <v>712.23</v>
      </c>
      <c r="J1214" s="22" t="s">
        <v>725</v>
      </c>
    </row>
    <row r="1215" customFormat="false" ht="15" hidden="false" customHeight="false" outlineLevel="0" collapsed="false">
      <c r="A1215" s="22" t="s">
        <v>1162</v>
      </c>
      <c r="B1215" s="23" t="n">
        <v>46088</v>
      </c>
      <c r="C1215" s="22" t="s">
        <v>964</v>
      </c>
      <c r="D1215" s="22" t="s">
        <v>1630</v>
      </c>
      <c r="E1215" s="21" t="n">
        <v>1043</v>
      </c>
      <c r="F1215" s="22" t="s">
        <v>1652</v>
      </c>
      <c r="G1215" s="27" t="n">
        <v>12</v>
      </c>
      <c r="H1215" s="17" t="n">
        <v>71.43</v>
      </c>
      <c r="I1215" s="17" t="n">
        <f aca="false">ROUND(G1215*H1215,2)</f>
        <v>857.16</v>
      </c>
      <c r="J1215" s="22" t="s">
        <v>725</v>
      </c>
    </row>
    <row r="1216" customFormat="false" ht="15" hidden="false" customHeight="false" outlineLevel="0" collapsed="false">
      <c r="A1216" s="22" t="s">
        <v>1179</v>
      </c>
      <c r="B1216" s="23" t="n">
        <v>46092</v>
      </c>
      <c r="C1216" s="22" t="s">
        <v>964</v>
      </c>
      <c r="D1216" s="22" t="s">
        <v>1630</v>
      </c>
      <c r="E1216" s="21" t="n">
        <v>1043</v>
      </c>
      <c r="F1216" s="22" t="s">
        <v>1652</v>
      </c>
      <c r="G1216" s="27" t="n">
        <v>31</v>
      </c>
      <c r="H1216" s="17" t="n">
        <v>72.46</v>
      </c>
      <c r="I1216" s="17" t="n">
        <f aca="false">ROUND(G1216*H1216,2)</f>
        <v>2246.26</v>
      </c>
      <c r="J1216" s="22" t="s">
        <v>725</v>
      </c>
    </row>
    <row r="1217" customFormat="false" ht="15" hidden="false" customHeight="false" outlineLevel="0" collapsed="false">
      <c r="A1217" s="22" t="s">
        <v>1179</v>
      </c>
      <c r="B1217" s="23" t="n">
        <v>46092</v>
      </c>
      <c r="C1217" s="22" t="s">
        <v>964</v>
      </c>
      <c r="D1217" s="22" t="s">
        <v>1630</v>
      </c>
      <c r="E1217" s="21" t="n">
        <v>1043</v>
      </c>
      <c r="F1217" s="22" t="s">
        <v>1631</v>
      </c>
      <c r="G1217" s="27" t="n">
        <v>4</v>
      </c>
      <c r="H1217" s="17" t="n">
        <v>236.55</v>
      </c>
      <c r="I1217" s="17" t="n">
        <f aca="false">ROUND(G1217*H1217,2)</f>
        <v>946.2</v>
      </c>
      <c r="J1217" s="22" t="s">
        <v>725</v>
      </c>
    </row>
    <row r="1218" customFormat="false" ht="15" hidden="false" customHeight="false" outlineLevel="0" collapsed="false">
      <c r="A1218" s="22" t="s">
        <v>1241</v>
      </c>
      <c r="B1218" s="23" t="n">
        <v>46114</v>
      </c>
      <c r="C1218" s="22" t="s">
        <v>964</v>
      </c>
      <c r="D1218" s="22" t="s">
        <v>1630</v>
      </c>
      <c r="E1218" s="21" t="n">
        <v>1044</v>
      </c>
      <c r="F1218" s="22" t="s">
        <v>1652</v>
      </c>
      <c r="G1218" s="27" t="n">
        <v>12</v>
      </c>
      <c r="H1218" s="17" t="n">
        <v>71.96</v>
      </c>
      <c r="I1218" s="17" t="n">
        <f aca="false">ROUND(G1218*H1218,2)</f>
        <v>863.52</v>
      </c>
      <c r="J1218" s="22" t="s">
        <v>725</v>
      </c>
    </row>
    <row r="1219" customFormat="false" ht="15" hidden="false" customHeight="false" outlineLevel="0" collapsed="false">
      <c r="A1219" s="22" t="s">
        <v>1241</v>
      </c>
      <c r="B1219" s="23" t="n">
        <v>46114</v>
      </c>
      <c r="C1219" s="22" t="s">
        <v>964</v>
      </c>
      <c r="D1219" s="22" t="s">
        <v>1630</v>
      </c>
      <c r="E1219" s="21" t="n">
        <v>1044</v>
      </c>
      <c r="F1219" s="22" t="s">
        <v>1652</v>
      </c>
      <c r="G1219" s="27" t="n">
        <v>16</v>
      </c>
      <c r="H1219" s="17" t="n">
        <v>74.61</v>
      </c>
      <c r="I1219" s="17" t="n">
        <f aca="false">ROUND(G1219*H1219,2)</f>
        <v>1193.76</v>
      </c>
      <c r="J1219" s="22" t="s">
        <v>725</v>
      </c>
    </row>
    <row r="1220" customFormat="false" ht="15" hidden="false" customHeight="false" outlineLevel="0" collapsed="false">
      <c r="A1220" s="22" t="s">
        <v>1236</v>
      </c>
      <c r="B1220" s="23" t="n">
        <v>46113</v>
      </c>
      <c r="C1220" s="22" t="s">
        <v>1002</v>
      </c>
      <c r="D1220" s="22" t="s">
        <v>1637</v>
      </c>
      <c r="E1220" s="21" t="n">
        <v>1044</v>
      </c>
      <c r="F1220" s="22" t="s">
        <v>1638</v>
      </c>
      <c r="G1220" s="27" t="n">
        <v>10</v>
      </c>
      <c r="H1220" s="17" t="n">
        <v>207.15</v>
      </c>
      <c r="I1220" s="17" t="n">
        <f aca="false">ROUND(G1220*H1220,2)</f>
        <v>2071.5</v>
      </c>
      <c r="J1220" s="22" t="s">
        <v>728</v>
      </c>
    </row>
    <row r="1221" customFormat="false" ht="15" hidden="false" customHeight="false" outlineLevel="0" collapsed="false">
      <c r="A1221" s="22" t="s">
        <v>1236</v>
      </c>
      <c r="B1221" s="23" t="n">
        <v>46113</v>
      </c>
      <c r="C1221" s="22" t="s">
        <v>1002</v>
      </c>
      <c r="D1221" s="22" t="s">
        <v>1637</v>
      </c>
      <c r="E1221" s="21" t="n">
        <v>1044</v>
      </c>
      <c r="F1221" s="22" t="s">
        <v>1647</v>
      </c>
      <c r="G1221" s="27" t="n">
        <v>24</v>
      </c>
      <c r="H1221" s="17" t="n">
        <v>43.28</v>
      </c>
      <c r="I1221" s="17" t="n">
        <f aca="false">ROUND(G1221*H1221,2)</f>
        <v>1038.72</v>
      </c>
      <c r="J1221" s="22" t="s">
        <v>728</v>
      </c>
    </row>
    <row r="1222" customFormat="false" ht="15" hidden="false" customHeight="false" outlineLevel="0" collapsed="false">
      <c r="A1222" s="22" t="s">
        <v>1236</v>
      </c>
      <c r="B1222" s="23" t="n">
        <v>46113</v>
      </c>
      <c r="C1222" s="22" t="s">
        <v>1002</v>
      </c>
      <c r="D1222" s="22" t="s">
        <v>1637</v>
      </c>
      <c r="E1222" s="21" t="n">
        <v>1044</v>
      </c>
      <c r="F1222" s="22" t="s">
        <v>1647</v>
      </c>
      <c r="G1222" s="27" t="n">
        <v>56</v>
      </c>
      <c r="H1222" s="17" t="n">
        <v>42.04</v>
      </c>
      <c r="I1222" s="17" t="n">
        <f aca="false">ROUND(G1222*H1222,2)</f>
        <v>2354.24</v>
      </c>
      <c r="J1222" s="22" t="s">
        <v>728</v>
      </c>
    </row>
    <row r="1223" customFormat="false" ht="15" hidden="false" customHeight="false" outlineLevel="0" collapsed="false">
      <c r="A1223" s="22" t="s">
        <v>1134</v>
      </c>
      <c r="B1223" s="23" t="n">
        <v>46079</v>
      </c>
      <c r="C1223" s="22" t="s">
        <v>957</v>
      </c>
      <c r="D1223" s="22" t="s">
        <v>1625</v>
      </c>
      <c r="E1223" s="21" t="n">
        <v>1044</v>
      </c>
      <c r="F1223" s="22" t="s">
        <v>1626</v>
      </c>
      <c r="G1223" s="27" t="n">
        <v>37</v>
      </c>
      <c r="H1223" s="17" t="n">
        <v>58.14</v>
      </c>
      <c r="I1223" s="17" t="n">
        <f aca="false">ROUND(G1223*H1223,2)</f>
        <v>2151.18</v>
      </c>
      <c r="J1223" s="22" t="s">
        <v>725</v>
      </c>
    </row>
    <row r="1224" customFormat="false" ht="15" hidden="false" customHeight="false" outlineLevel="0" collapsed="false">
      <c r="A1224" s="22" t="s">
        <v>1134</v>
      </c>
      <c r="B1224" s="23" t="n">
        <v>46079</v>
      </c>
      <c r="C1224" s="22" t="s">
        <v>957</v>
      </c>
      <c r="D1224" s="22" t="s">
        <v>1625</v>
      </c>
      <c r="E1224" s="21" t="n">
        <v>1044</v>
      </c>
      <c r="F1224" s="22" t="s">
        <v>1628</v>
      </c>
      <c r="G1224" s="27" t="n">
        <v>2</v>
      </c>
      <c r="H1224" s="17" t="n">
        <v>403.16</v>
      </c>
      <c r="I1224" s="17" t="n">
        <f aca="false">ROUND(G1224*H1224,2)</f>
        <v>806.32</v>
      </c>
      <c r="J1224" s="22" t="s">
        <v>725</v>
      </c>
    </row>
    <row r="1225" customFormat="false" ht="15" hidden="false" customHeight="false" outlineLevel="0" collapsed="false">
      <c r="A1225" s="22" t="s">
        <v>1216</v>
      </c>
      <c r="B1225" s="23" t="n">
        <v>46106</v>
      </c>
      <c r="C1225" s="22" t="s">
        <v>964</v>
      </c>
      <c r="D1225" s="22" t="s">
        <v>1630</v>
      </c>
      <c r="E1225" s="21" t="n">
        <v>1044</v>
      </c>
      <c r="F1225" s="22" t="s">
        <v>1632</v>
      </c>
      <c r="G1225" s="27" t="n">
        <v>22</v>
      </c>
      <c r="H1225" s="17" t="n">
        <v>123.85</v>
      </c>
      <c r="I1225" s="17" t="n">
        <f aca="false">ROUND(G1225*H1225,2)</f>
        <v>2724.7</v>
      </c>
      <c r="J1225" s="22" t="s">
        <v>725</v>
      </c>
    </row>
    <row r="1226" customFormat="false" ht="15" hidden="false" customHeight="false" outlineLevel="0" collapsed="false">
      <c r="A1226" s="22" t="s">
        <v>1216</v>
      </c>
      <c r="B1226" s="23" t="n">
        <v>46106</v>
      </c>
      <c r="C1226" s="22" t="s">
        <v>964</v>
      </c>
      <c r="D1226" s="22" t="s">
        <v>1630</v>
      </c>
      <c r="E1226" s="21" t="n">
        <v>1044</v>
      </c>
      <c r="F1226" s="22" t="s">
        <v>1652</v>
      </c>
      <c r="G1226" s="27" t="n">
        <v>31</v>
      </c>
      <c r="H1226" s="17" t="n">
        <v>71.97</v>
      </c>
      <c r="I1226" s="17" t="n">
        <f aca="false">ROUND(G1226*H1226,2)</f>
        <v>2231.07</v>
      </c>
      <c r="J1226" s="22" t="s">
        <v>725</v>
      </c>
    </row>
    <row r="1227" customFormat="false" ht="15" hidden="false" customHeight="false" outlineLevel="0" collapsed="false">
      <c r="A1227" s="22" t="s">
        <v>1234</v>
      </c>
      <c r="B1227" s="23" t="n">
        <v>46112</v>
      </c>
      <c r="C1227" s="22" t="s">
        <v>1021</v>
      </c>
      <c r="D1227" s="22" t="s">
        <v>1630</v>
      </c>
      <c r="E1227" s="21" t="n">
        <v>1044</v>
      </c>
      <c r="F1227" s="22" t="s">
        <v>1632</v>
      </c>
      <c r="G1227" s="27" t="n">
        <v>18</v>
      </c>
      <c r="H1227" s="17" t="n">
        <v>123.68</v>
      </c>
      <c r="I1227" s="17" t="n">
        <f aca="false">ROUND(G1227*H1227,2)</f>
        <v>2226.24</v>
      </c>
      <c r="J1227" s="22" t="s">
        <v>725</v>
      </c>
    </row>
    <row r="1228" customFormat="false" ht="15" hidden="false" customHeight="false" outlineLevel="0" collapsed="false">
      <c r="A1228" s="22" t="s">
        <v>1197</v>
      </c>
      <c r="B1228" s="23" t="n">
        <v>46099</v>
      </c>
      <c r="C1228" s="22" t="s">
        <v>935</v>
      </c>
      <c r="D1228" s="22" t="s">
        <v>1648</v>
      </c>
      <c r="E1228" s="21" t="n">
        <v>1045</v>
      </c>
      <c r="F1228" s="22" t="s">
        <v>1651</v>
      </c>
      <c r="G1228" s="27" t="n">
        <v>48</v>
      </c>
      <c r="H1228" s="17" t="n">
        <v>37.42</v>
      </c>
      <c r="I1228" s="17" t="n">
        <f aca="false">ROUND(G1228*H1228,2)</f>
        <v>1796.16</v>
      </c>
      <c r="J1228" s="22" t="s">
        <v>725</v>
      </c>
    </row>
    <row r="1229" customFormat="false" ht="15" hidden="false" customHeight="false" outlineLevel="0" collapsed="false">
      <c r="A1229" s="22" t="s">
        <v>1197</v>
      </c>
      <c r="B1229" s="23" t="n">
        <v>46099</v>
      </c>
      <c r="C1229" s="22" t="s">
        <v>935</v>
      </c>
      <c r="D1229" s="22" t="s">
        <v>1648</v>
      </c>
      <c r="E1229" s="21" t="n">
        <v>1045</v>
      </c>
      <c r="F1229" s="22" t="s">
        <v>1651</v>
      </c>
      <c r="G1229" s="27" t="n">
        <v>48</v>
      </c>
      <c r="H1229" s="17" t="n">
        <v>35.75</v>
      </c>
      <c r="I1229" s="17" t="n">
        <f aca="false">ROUND(G1229*H1229,2)</f>
        <v>1716</v>
      </c>
      <c r="J1229" s="22" t="s">
        <v>725</v>
      </c>
    </row>
    <row r="1230" customFormat="false" ht="15" hidden="false" customHeight="false" outlineLevel="0" collapsed="false">
      <c r="A1230" s="22" t="s">
        <v>1196</v>
      </c>
      <c r="B1230" s="23" t="n">
        <v>46098</v>
      </c>
      <c r="C1230" s="22" t="s">
        <v>939</v>
      </c>
      <c r="D1230" s="22" t="s">
        <v>1621</v>
      </c>
      <c r="E1230" s="21" t="n">
        <v>1045</v>
      </c>
      <c r="F1230" s="22" t="s">
        <v>1622</v>
      </c>
      <c r="G1230" s="27" t="n">
        <v>14</v>
      </c>
      <c r="H1230" s="17" t="n">
        <v>94.38</v>
      </c>
      <c r="I1230" s="17" t="n">
        <f aca="false">ROUND(G1230*H1230,2)</f>
        <v>1321.32</v>
      </c>
      <c r="J1230" s="22" t="s">
        <v>725</v>
      </c>
    </row>
    <row r="1231" customFormat="false" ht="15" hidden="false" customHeight="false" outlineLevel="0" collapsed="false">
      <c r="A1231" s="22" t="s">
        <v>1196</v>
      </c>
      <c r="B1231" s="23" t="n">
        <v>46098</v>
      </c>
      <c r="C1231" s="22" t="s">
        <v>939</v>
      </c>
      <c r="D1231" s="22" t="s">
        <v>1621</v>
      </c>
      <c r="E1231" s="21" t="n">
        <v>1045</v>
      </c>
      <c r="F1231" s="22" t="s">
        <v>1623</v>
      </c>
      <c r="G1231" s="27" t="n">
        <v>15</v>
      </c>
      <c r="H1231" s="17" t="n">
        <v>146.03</v>
      </c>
      <c r="I1231" s="17" t="n">
        <f aca="false">ROUND(G1231*H1231,2)</f>
        <v>2190.45</v>
      </c>
      <c r="J1231" s="22" t="s">
        <v>725</v>
      </c>
    </row>
    <row r="1232" customFormat="false" ht="15" hidden="false" customHeight="false" outlineLevel="0" collapsed="false">
      <c r="A1232" s="22" t="s">
        <v>1158</v>
      </c>
      <c r="B1232" s="23" t="n">
        <v>46087</v>
      </c>
      <c r="C1232" s="22" t="s">
        <v>959</v>
      </c>
      <c r="D1232" s="22" t="s">
        <v>1633</v>
      </c>
      <c r="E1232" s="21" t="n">
        <v>1045</v>
      </c>
      <c r="F1232" s="22" t="s">
        <v>1635</v>
      </c>
      <c r="G1232" s="27" t="n">
        <v>14</v>
      </c>
      <c r="H1232" s="17" t="n">
        <v>82.36</v>
      </c>
      <c r="I1232" s="17" t="n">
        <f aca="false">ROUND(G1232*H1232,2)</f>
        <v>1153.04</v>
      </c>
      <c r="J1232" s="22" t="s">
        <v>725</v>
      </c>
    </row>
    <row r="1233" customFormat="false" ht="15" hidden="false" customHeight="false" outlineLevel="0" collapsed="false">
      <c r="A1233" s="22" t="s">
        <v>1158</v>
      </c>
      <c r="B1233" s="23" t="n">
        <v>46087</v>
      </c>
      <c r="C1233" s="22" t="s">
        <v>959</v>
      </c>
      <c r="D1233" s="22" t="s">
        <v>1633</v>
      </c>
      <c r="E1233" s="21" t="n">
        <v>1045</v>
      </c>
      <c r="F1233" s="22" t="s">
        <v>1635</v>
      </c>
      <c r="G1233" s="27" t="n">
        <v>23</v>
      </c>
      <c r="H1233" s="17" t="n">
        <v>81.77</v>
      </c>
      <c r="I1233" s="17" t="n">
        <f aca="false">ROUND(G1233*H1233,2)</f>
        <v>1880.71</v>
      </c>
      <c r="J1233" s="22" t="s">
        <v>725</v>
      </c>
    </row>
    <row r="1234" customFormat="false" ht="15" hidden="false" customHeight="false" outlineLevel="0" collapsed="false">
      <c r="A1234" s="22" t="s">
        <v>1158</v>
      </c>
      <c r="B1234" s="23" t="n">
        <v>46087</v>
      </c>
      <c r="C1234" s="22" t="s">
        <v>959</v>
      </c>
      <c r="D1234" s="22" t="s">
        <v>1633</v>
      </c>
      <c r="E1234" s="21" t="n">
        <v>1045</v>
      </c>
      <c r="F1234" s="22" t="s">
        <v>1635</v>
      </c>
      <c r="G1234" s="27" t="n">
        <v>22</v>
      </c>
      <c r="H1234" s="17" t="n">
        <v>83.55</v>
      </c>
      <c r="I1234" s="17" t="n">
        <f aca="false">ROUND(G1234*H1234,2)</f>
        <v>1838.1</v>
      </c>
      <c r="J1234" s="22" t="s">
        <v>725</v>
      </c>
    </row>
    <row r="1235" customFormat="false" ht="15" hidden="false" customHeight="false" outlineLevel="0" collapsed="false">
      <c r="A1235" s="22" t="s">
        <v>1158</v>
      </c>
      <c r="B1235" s="23" t="n">
        <v>46087</v>
      </c>
      <c r="C1235" s="22" t="s">
        <v>959</v>
      </c>
      <c r="D1235" s="22" t="s">
        <v>1633</v>
      </c>
      <c r="E1235" s="21" t="n">
        <v>1045</v>
      </c>
      <c r="F1235" s="22" t="s">
        <v>1634</v>
      </c>
      <c r="G1235" s="27" t="n">
        <v>44</v>
      </c>
      <c r="H1235" s="17" t="n">
        <v>59.96</v>
      </c>
      <c r="I1235" s="17" t="n">
        <f aca="false">ROUND(G1235*H1235,2)</f>
        <v>2638.24</v>
      </c>
      <c r="J1235" s="22" t="s">
        <v>725</v>
      </c>
    </row>
    <row r="1236" customFormat="false" ht="15" hidden="false" customHeight="false" outlineLevel="0" collapsed="false">
      <c r="A1236" s="22" t="s">
        <v>1158</v>
      </c>
      <c r="B1236" s="23" t="n">
        <v>46087</v>
      </c>
      <c r="C1236" s="22" t="s">
        <v>959</v>
      </c>
      <c r="D1236" s="22" t="s">
        <v>1633</v>
      </c>
      <c r="E1236" s="21" t="n">
        <v>1045</v>
      </c>
      <c r="F1236" s="22" t="s">
        <v>1634</v>
      </c>
      <c r="G1236" s="27" t="n">
        <v>23</v>
      </c>
      <c r="H1236" s="17" t="n">
        <v>60.02</v>
      </c>
      <c r="I1236" s="17" t="n">
        <f aca="false">ROUND(G1236*H1236,2)</f>
        <v>1380.46</v>
      </c>
      <c r="J1236" s="22" t="s">
        <v>725</v>
      </c>
    </row>
    <row r="1237" customFormat="false" ht="15" hidden="false" customHeight="false" outlineLevel="0" collapsed="false">
      <c r="A1237" s="22" t="s">
        <v>1544</v>
      </c>
      <c r="B1237" s="23" t="n">
        <v>46241</v>
      </c>
      <c r="C1237" s="22" t="s">
        <v>1021</v>
      </c>
      <c r="D1237" s="22" t="s">
        <v>1630</v>
      </c>
      <c r="E1237" s="21" t="n">
        <v>1046</v>
      </c>
      <c r="F1237" s="22" t="s">
        <v>1631</v>
      </c>
      <c r="G1237" s="27" t="n">
        <v>6</v>
      </c>
      <c r="H1237" s="17" t="n">
        <v>227.99</v>
      </c>
      <c r="I1237" s="17" t="n">
        <f aca="false">ROUND(G1237*H1237,2)</f>
        <v>1367.94</v>
      </c>
      <c r="J1237" s="22" t="s">
        <v>725</v>
      </c>
    </row>
    <row r="1238" customFormat="false" ht="15" hidden="false" customHeight="false" outlineLevel="0" collapsed="false">
      <c r="A1238" s="22" t="s">
        <v>1544</v>
      </c>
      <c r="B1238" s="23" t="n">
        <v>46241</v>
      </c>
      <c r="C1238" s="22" t="s">
        <v>1021</v>
      </c>
      <c r="D1238" s="22" t="s">
        <v>1630</v>
      </c>
      <c r="E1238" s="21" t="n">
        <v>1046</v>
      </c>
      <c r="F1238" s="22" t="s">
        <v>1632</v>
      </c>
      <c r="G1238" s="27" t="n">
        <v>18</v>
      </c>
      <c r="H1238" s="17" t="n">
        <v>115.66</v>
      </c>
      <c r="I1238" s="17" t="n">
        <f aca="false">ROUND(G1238*H1238,2)</f>
        <v>2081.88</v>
      </c>
      <c r="J1238" s="22" t="s">
        <v>725</v>
      </c>
    </row>
    <row r="1239" customFormat="false" ht="15" hidden="false" customHeight="false" outlineLevel="0" collapsed="false">
      <c r="A1239" s="22" t="s">
        <v>1372</v>
      </c>
      <c r="B1239" s="23" t="n">
        <v>46158</v>
      </c>
      <c r="C1239" s="22" t="s">
        <v>1092</v>
      </c>
      <c r="D1239" s="22" t="s">
        <v>1640</v>
      </c>
      <c r="E1239" s="21" t="n">
        <v>1046</v>
      </c>
      <c r="F1239" s="22" t="s">
        <v>1643</v>
      </c>
      <c r="G1239" s="27" t="n">
        <v>1</v>
      </c>
      <c r="H1239" s="17" t="n">
        <v>7741.15</v>
      </c>
      <c r="I1239" s="17" t="n">
        <f aca="false">ROUND(G1239*H1239,2)</f>
        <v>7741.15</v>
      </c>
      <c r="J1239" s="22" t="s">
        <v>725</v>
      </c>
    </row>
    <row r="1240" customFormat="false" ht="15" hidden="false" customHeight="false" outlineLevel="0" collapsed="false">
      <c r="A1240" s="22" t="s">
        <v>1372</v>
      </c>
      <c r="B1240" s="23" t="n">
        <v>46158</v>
      </c>
      <c r="C1240" s="22" t="s">
        <v>1092</v>
      </c>
      <c r="D1240" s="22" t="s">
        <v>1640</v>
      </c>
      <c r="E1240" s="21" t="n">
        <v>1046</v>
      </c>
      <c r="F1240" s="22" t="s">
        <v>1658</v>
      </c>
      <c r="G1240" s="27" t="n">
        <v>1</v>
      </c>
      <c r="H1240" s="17" t="n">
        <v>6051.98</v>
      </c>
      <c r="I1240" s="17" t="n">
        <f aca="false">ROUND(G1240*H1240,2)</f>
        <v>6051.98</v>
      </c>
      <c r="J1240" s="22" t="s">
        <v>725</v>
      </c>
    </row>
    <row r="1241" customFormat="false" ht="15" hidden="false" customHeight="false" outlineLevel="0" collapsed="false">
      <c r="A1241" s="22" t="s">
        <v>1372</v>
      </c>
      <c r="B1241" s="23" t="n">
        <v>46158</v>
      </c>
      <c r="C1241" s="22" t="s">
        <v>1092</v>
      </c>
      <c r="D1241" s="22" t="s">
        <v>1640</v>
      </c>
      <c r="E1241" s="21" t="n">
        <v>1046</v>
      </c>
      <c r="F1241" s="22" t="s">
        <v>1642</v>
      </c>
      <c r="G1241" s="27" t="n">
        <v>1</v>
      </c>
      <c r="H1241" s="17" t="n">
        <v>3818.95</v>
      </c>
      <c r="I1241" s="17" t="n">
        <f aca="false">ROUND(G1241*H1241,2)</f>
        <v>3818.95</v>
      </c>
      <c r="J1241" s="22" t="s">
        <v>725</v>
      </c>
    </row>
    <row r="1242" customFormat="false" ht="15" hidden="false" customHeight="false" outlineLevel="0" collapsed="false">
      <c r="A1242" s="22" t="s">
        <v>1372</v>
      </c>
      <c r="B1242" s="23" t="n">
        <v>46158</v>
      </c>
      <c r="C1242" s="22" t="s">
        <v>1092</v>
      </c>
      <c r="D1242" s="22" t="s">
        <v>1640</v>
      </c>
      <c r="E1242" s="21" t="n">
        <v>1046</v>
      </c>
      <c r="F1242" s="22" t="s">
        <v>1643</v>
      </c>
      <c r="G1242" s="27" t="n">
        <v>1</v>
      </c>
      <c r="H1242" s="17" t="n">
        <v>7315.23</v>
      </c>
      <c r="I1242" s="17" t="n">
        <f aca="false">ROUND(G1242*H1242,2)</f>
        <v>7315.23</v>
      </c>
      <c r="J1242" s="22" t="s">
        <v>725</v>
      </c>
    </row>
    <row r="1243" customFormat="false" ht="15" hidden="false" customHeight="false" outlineLevel="0" collapsed="false">
      <c r="A1243" s="22" t="s">
        <v>1289</v>
      </c>
      <c r="B1243" s="23" t="n">
        <v>46134</v>
      </c>
      <c r="C1243" s="22" t="s">
        <v>949</v>
      </c>
      <c r="D1243" s="22" t="s">
        <v>1644</v>
      </c>
      <c r="E1243" s="21" t="n">
        <v>1046</v>
      </c>
      <c r="F1243" s="22" t="s">
        <v>1646</v>
      </c>
      <c r="G1243" s="27" t="n">
        <v>2</v>
      </c>
      <c r="H1243" s="17" t="n">
        <v>769.42</v>
      </c>
      <c r="I1243" s="17" t="n">
        <f aca="false">ROUND(G1243*H1243,2)</f>
        <v>1538.84</v>
      </c>
      <c r="J1243" s="22" t="s">
        <v>725</v>
      </c>
    </row>
    <row r="1244" customFormat="false" ht="15" hidden="false" customHeight="false" outlineLevel="0" collapsed="false">
      <c r="A1244" s="22" t="s">
        <v>1289</v>
      </c>
      <c r="B1244" s="23" t="n">
        <v>46134</v>
      </c>
      <c r="C1244" s="22" t="s">
        <v>949</v>
      </c>
      <c r="D1244" s="22" t="s">
        <v>1644</v>
      </c>
      <c r="E1244" s="21" t="n">
        <v>1046</v>
      </c>
      <c r="F1244" s="22" t="s">
        <v>1645</v>
      </c>
      <c r="G1244" s="27" t="n">
        <v>2</v>
      </c>
      <c r="H1244" s="17" t="n">
        <v>623.36</v>
      </c>
      <c r="I1244" s="17" t="n">
        <f aca="false">ROUND(G1244*H1244,2)</f>
        <v>1246.72</v>
      </c>
      <c r="J1244" s="22" t="s">
        <v>725</v>
      </c>
    </row>
    <row r="1245" customFormat="false" ht="15" hidden="false" customHeight="false" outlineLevel="0" collapsed="false">
      <c r="A1245" s="22" t="s">
        <v>1289</v>
      </c>
      <c r="B1245" s="23" t="n">
        <v>46134</v>
      </c>
      <c r="C1245" s="22" t="s">
        <v>949</v>
      </c>
      <c r="D1245" s="22" t="s">
        <v>1644</v>
      </c>
      <c r="E1245" s="21" t="n">
        <v>1046</v>
      </c>
      <c r="F1245" s="22" t="s">
        <v>1645</v>
      </c>
      <c r="G1245" s="27" t="n">
        <v>2</v>
      </c>
      <c r="H1245" s="17" t="n">
        <v>644.49</v>
      </c>
      <c r="I1245" s="17" t="n">
        <f aca="false">ROUND(G1245*H1245,2)</f>
        <v>1288.98</v>
      </c>
      <c r="J1245" s="22" t="s">
        <v>725</v>
      </c>
    </row>
    <row r="1246" customFormat="false" ht="15" hidden="false" customHeight="false" outlineLevel="0" collapsed="false">
      <c r="A1246" s="22" t="s">
        <v>1509</v>
      </c>
      <c r="B1246" s="23" t="n">
        <v>46223</v>
      </c>
      <c r="C1246" s="22" t="s">
        <v>944</v>
      </c>
      <c r="D1246" s="22" t="s">
        <v>1654</v>
      </c>
      <c r="E1246" s="21" t="n">
        <v>1046</v>
      </c>
      <c r="F1246" s="22" t="s">
        <v>1656</v>
      </c>
      <c r="G1246" s="27" t="n">
        <v>1</v>
      </c>
      <c r="H1246" s="17" t="n">
        <v>1507.67</v>
      </c>
      <c r="I1246" s="17" t="n">
        <f aca="false">ROUND(G1246*H1246,2)</f>
        <v>1507.67</v>
      </c>
      <c r="J1246" s="22" t="s">
        <v>725</v>
      </c>
    </row>
    <row r="1247" customFormat="false" ht="15" hidden="false" customHeight="false" outlineLevel="0" collapsed="false">
      <c r="A1247" s="22" t="s">
        <v>1509</v>
      </c>
      <c r="B1247" s="23" t="n">
        <v>46223</v>
      </c>
      <c r="C1247" s="22" t="s">
        <v>944</v>
      </c>
      <c r="D1247" s="22" t="s">
        <v>1654</v>
      </c>
      <c r="E1247" s="21" t="n">
        <v>1046</v>
      </c>
      <c r="F1247" s="22" t="s">
        <v>1656</v>
      </c>
      <c r="G1247" s="27" t="n">
        <v>2</v>
      </c>
      <c r="H1247" s="17" t="n">
        <v>1515.24</v>
      </c>
      <c r="I1247" s="17" t="n">
        <f aca="false">ROUND(G1247*H1247,2)</f>
        <v>3030.48</v>
      </c>
      <c r="J1247" s="22" t="s">
        <v>725</v>
      </c>
    </row>
    <row r="1248" customFormat="false" ht="15" hidden="false" customHeight="false" outlineLevel="0" collapsed="false">
      <c r="A1248" s="22" t="s">
        <v>1545</v>
      </c>
      <c r="B1248" s="23" t="n">
        <v>46241</v>
      </c>
      <c r="C1248" s="22" t="s">
        <v>931</v>
      </c>
      <c r="D1248" s="22" t="s">
        <v>1618</v>
      </c>
      <c r="E1248" s="21" t="n">
        <v>1046</v>
      </c>
      <c r="F1248" s="22" t="s">
        <v>1620</v>
      </c>
      <c r="G1248" s="27" t="n">
        <v>210</v>
      </c>
      <c r="H1248" s="17" t="n">
        <v>9.63</v>
      </c>
      <c r="I1248" s="17" t="n">
        <f aca="false">ROUND(G1248*H1248,2)</f>
        <v>2022.3</v>
      </c>
      <c r="J1248" s="22" t="s">
        <v>725</v>
      </c>
    </row>
    <row r="1249" customFormat="false" ht="15" hidden="false" customHeight="false" outlineLevel="0" collapsed="false">
      <c r="A1249" s="22" t="s">
        <v>1545</v>
      </c>
      <c r="B1249" s="23" t="n">
        <v>46241</v>
      </c>
      <c r="C1249" s="22" t="s">
        <v>931</v>
      </c>
      <c r="D1249" s="22" t="s">
        <v>1618</v>
      </c>
      <c r="E1249" s="21" t="n">
        <v>1046</v>
      </c>
      <c r="F1249" s="22" t="s">
        <v>1653</v>
      </c>
      <c r="G1249" s="27" t="n">
        <v>21</v>
      </c>
      <c r="H1249" s="17" t="n">
        <v>99.32</v>
      </c>
      <c r="I1249" s="17" t="n">
        <f aca="false">ROUND(G1249*H1249,2)</f>
        <v>2085.72</v>
      </c>
      <c r="J1249" s="22" t="s">
        <v>725</v>
      </c>
    </row>
    <row r="1250" customFormat="false" ht="15" hidden="false" customHeight="false" outlineLevel="0" collapsed="false">
      <c r="A1250" s="22" t="s">
        <v>1545</v>
      </c>
      <c r="B1250" s="23" t="n">
        <v>46241</v>
      </c>
      <c r="C1250" s="22" t="s">
        <v>931</v>
      </c>
      <c r="D1250" s="22" t="s">
        <v>1618</v>
      </c>
      <c r="E1250" s="21" t="n">
        <v>1046</v>
      </c>
      <c r="F1250" s="22" t="s">
        <v>1620</v>
      </c>
      <c r="G1250" s="27" t="n">
        <v>87</v>
      </c>
      <c r="H1250" s="17" t="n">
        <v>9.69</v>
      </c>
      <c r="I1250" s="17" t="n">
        <f aca="false">ROUND(G1250*H1250,2)</f>
        <v>843.03</v>
      </c>
      <c r="J1250" s="22" t="s">
        <v>725</v>
      </c>
    </row>
    <row r="1251" customFormat="false" ht="15" hidden="false" customHeight="false" outlineLevel="0" collapsed="false">
      <c r="A1251" s="22" t="s">
        <v>1561</v>
      </c>
      <c r="B1251" s="23" t="n">
        <v>46247</v>
      </c>
      <c r="C1251" s="22" t="s">
        <v>939</v>
      </c>
      <c r="D1251" s="22" t="s">
        <v>1621</v>
      </c>
      <c r="E1251" s="21" t="n">
        <v>1046</v>
      </c>
      <c r="F1251" s="22" t="s">
        <v>1622</v>
      </c>
      <c r="G1251" s="27" t="n">
        <v>9</v>
      </c>
      <c r="H1251" s="17" t="n">
        <v>96.1</v>
      </c>
      <c r="I1251" s="17" t="n">
        <f aca="false">ROUND(G1251*H1251,2)</f>
        <v>864.9</v>
      </c>
      <c r="J1251" s="22" t="s">
        <v>725</v>
      </c>
    </row>
    <row r="1252" customFormat="false" ht="15" hidden="false" customHeight="false" outlineLevel="0" collapsed="false">
      <c r="A1252" s="22" t="s">
        <v>1561</v>
      </c>
      <c r="B1252" s="23" t="n">
        <v>46247</v>
      </c>
      <c r="C1252" s="22" t="s">
        <v>939</v>
      </c>
      <c r="D1252" s="22" t="s">
        <v>1621</v>
      </c>
      <c r="E1252" s="21" t="n">
        <v>1046</v>
      </c>
      <c r="F1252" s="22" t="s">
        <v>1623</v>
      </c>
      <c r="G1252" s="27" t="n">
        <v>15</v>
      </c>
      <c r="H1252" s="17" t="n">
        <v>148.08</v>
      </c>
      <c r="I1252" s="17" t="n">
        <f aca="false">ROUND(G1252*H1252,2)</f>
        <v>2221.2</v>
      </c>
      <c r="J1252" s="22" t="s">
        <v>725</v>
      </c>
    </row>
    <row r="1253" customFormat="false" ht="15" hidden="false" customHeight="false" outlineLevel="0" collapsed="false">
      <c r="A1253" s="22" t="s">
        <v>1561</v>
      </c>
      <c r="B1253" s="23" t="n">
        <v>46247</v>
      </c>
      <c r="C1253" s="22" t="s">
        <v>939</v>
      </c>
      <c r="D1253" s="22" t="s">
        <v>1621</v>
      </c>
      <c r="E1253" s="21" t="n">
        <v>1046</v>
      </c>
      <c r="F1253" s="22" t="s">
        <v>1623</v>
      </c>
      <c r="G1253" s="27" t="n">
        <v>8</v>
      </c>
      <c r="H1253" s="17" t="n">
        <v>139.64</v>
      </c>
      <c r="I1253" s="17" t="n">
        <f aca="false">ROUND(G1253*H1253,2)</f>
        <v>1117.12</v>
      </c>
      <c r="J1253" s="22" t="s">
        <v>725</v>
      </c>
    </row>
    <row r="1254" customFormat="false" ht="15" hidden="false" customHeight="false" outlineLevel="0" collapsed="false">
      <c r="A1254" s="22" t="s">
        <v>1561</v>
      </c>
      <c r="B1254" s="23" t="n">
        <v>46247</v>
      </c>
      <c r="C1254" s="22" t="s">
        <v>939</v>
      </c>
      <c r="D1254" s="22" t="s">
        <v>1621</v>
      </c>
      <c r="E1254" s="21" t="n">
        <v>1046</v>
      </c>
      <c r="F1254" s="22" t="s">
        <v>1623</v>
      </c>
      <c r="G1254" s="27" t="n">
        <v>19</v>
      </c>
      <c r="H1254" s="17" t="n">
        <v>146.14</v>
      </c>
      <c r="I1254" s="17" t="n">
        <f aca="false">ROUND(G1254*H1254,2)</f>
        <v>2776.66</v>
      </c>
      <c r="J1254" s="22" t="s">
        <v>725</v>
      </c>
    </row>
    <row r="1255" customFormat="false" ht="15" hidden="false" customHeight="false" outlineLevel="0" collapsed="false">
      <c r="A1255" s="22" t="s">
        <v>1301</v>
      </c>
      <c r="B1255" s="23" t="n">
        <v>46138</v>
      </c>
      <c r="C1255" s="22" t="s">
        <v>939</v>
      </c>
      <c r="D1255" s="22" t="s">
        <v>1621</v>
      </c>
      <c r="E1255" s="21" t="n">
        <v>1046</v>
      </c>
      <c r="F1255" s="22" t="s">
        <v>1624</v>
      </c>
      <c r="G1255" s="27" t="n">
        <v>31</v>
      </c>
      <c r="H1255" s="17" t="n">
        <v>19.74</v>
      </c>
      <c r="I1255" s="17" t="n">
        <f aca="false">ROUND(G1255*H1255,2)</f>
        <v>611.94</v>
      </c>
      <c r="J1255" s="22" t="s">
        <v>725</v>
      </c>
    </row>
    <row r="1256" customFormat="false" ht="15" hidden="false" customHeight="false" outlineLevel="0" collapsed="false">
      <c r="A1256" s="22" t="s">
        <v>1301</v>
      </c>
      <c r="B1256" s="23" t="n">
        <v>46138</v>
      </c>
      <c r="C1256" s="22" t="s">
        <v>939</v>
      </c>
      <c r="D1256" s="22" t="s">
        <v>1621</v>
      </c>
      <c r="E1256" s="21" t="n">
        <v>1046</v>
      </c>
      <c r="F1256" s="22" t="s">
        <v>1624</v>
      </c>
      <c r="G1256" s="27" t="n">
        <v>48</v>
      </c>
      <c r="H1256" s="17" t="n">
        <v>19.71</v>
      </c>
      <c r="I1256" s="17" t="n">
        <f aca="false">ROUND(G1256*H1256,2)</f>
        <v>946.08</v>
      </c>
      <c r="J1256" s="22" t="s">
        <v>725</v>
      </c>
    </row>
    <row r="1257" customFormat="false" ht="15" hidden="false" customHeight="false" outlineLevel="0" collapsed="false">
      <c r="A1257" s="22" t="s">
        <v>1301</v>
      </c>
      <c r="B1257" s="23" t="n">
        <v>46138</v>
      </c>
      <c r="C1257" s="22" t="s">
        <v>939</v>
      </c>
      <c r="D1257" s="22" t="s">
        <v>1621</v>
      </c>
      <c r="E1257" s="21" t="n">
        <v>1046</v>
      </c>
      <c r="F1257" s="22" t="s">
        <v>1623</v>
      </c>
      <c r="G1257" s="27" t="n">
        <v>14</v>
      </c>
      <c r="H1257" s="17" t="n">
        <v>148.21</v>
      </c>
      <c r="I1257" s="17" t="n">
        <f aca="false">ROUND(G1257*H1257,2)</f>
        <v>2074.94</v>
      </c>
      <c r="J1257" s="22" t="s">
        <v>725</v>
      </c>
    </row>
    <row r="1258" customFormat="false" ht="15" hidden="false" customHeight="false" outlineLevel="0" collapsed="false">
      <c r="A1258" s="22" t="s">
        <v>1301</v>
      </c>
      <c r="B1258" s="23" t="n">
        <v>46138</v>
      </c>
      <c r="C1258" s="22" t="s">
        <v>939</v>
      </c>
      <c r="D1258" s="22" t="s">
        <v>1621</v>
      </c>
      <c r="E1258" s="21" t="n">
        <v>1046</v>
      </c>
      <c r="F1258" s="22" t="s">
        <v>1622</v>
      </c>
      <c r="G1258" s="27" t="n">
        <v>7</v>
      </c>
      <c r="H1258" s="17" t="n">
        <v>98.51</v>
      </c>
      <c r="I1258" s="17" t="n">
        <f aca="false">ROUND(G1258*H1258,2)</f>
        <v>689.57</v>
      </c>
      <c r="J1258" s="22" t="s">
        <v>725</v>
      </c>
    </row>
    <row r="1259" customFormat="false" ht="15" hidden="false" customHeight="false" outlineLevel="0" collapsed="false">
      <c r="A1259" s="22" t="s">
        <v>1396</v>
      </c>
      <c r="B1259" s="23" t="n">
        <v>46170</v>
      </c>
      <c r="C1259" s="22" t="s">
        <v>1021</v>
      </c>
      <c r="D1259" s="22" t="s">
        <v>1630</v>
      </c>
      <c r="E1259" s="21" t="n">
        <v>1046</v>
      </c>
      <c r="F1259" s="22" t="s">
        <v>1631</v>
      </c>
      <c r="G1259" s="27" t="n">
        <v>11</v>
      </c>
      <c r="H1259" s="17" t="n">
        <v>239.81</v>
      </c>
      <c r="I1259" s="17" t="n">
        <f aca="false">ROUND(G1259*H1259,2)</f>
        <v>2637.91</v>
      </c>
      <c r="J1259" s="22" t="s">
        <v>725</v>
      </c>
    </row>
    <row r="1260" customFormat="false" ht="15" hidden="false" customHeight="false" outlineLevel="0" collapsed="false">
      <c r="A1260" s="22" t="s">
        <v>1396</v>
      </c>
      <c r="B1260" s="23" t="n">
        <v>46170</v>
      </c>
      <c r="C1260" s="22" t="s">
        <v>1021</v>
      </c>
      <c r="D1260" s="22" t="s">
        <v>1630</v>
      </c>
      <c r="E1260" s="21" t="n">
        <v>1046</v>
      </c>
      <c r="F1260" s="22" t="s">
        <v>1652</v>
      </c>
      <c r="G1260" s="27" t="n">
        <v>30</v>
      </c>
      <c r="H1260" s="17" t="n">
        <v>71.98</v>
      </c>
      <c r="I1260" s="17" t="n">
        <f aca="false">ROUND(G1260*H1260,2)</f>
        <v>2159.4</v>
      </c>
      <c r="J1260" s="22" t="s">
        <v>725</v>
      </c>
    </row>
    <row r="1261" customFormat="false" ht="15" hidden="false" customHeight="false" outlineLevel="0" collapsed="false">
      <c r="A1261" s="22" t="s">
        <v>1488</v>
      </c>
      <c r="B1261" s="23" t="n">
        <v>46211</v>
      </c>
      <c r="C1261" s="22" t="s">
        <v>935</v>
      </c>
      <c r="D1261" s="22" t="s">
        <v>1648</v>
      </c>
      <c r="E1261" s="21" t="n">
        <v>1046</v>
      </c>
      <c r="F1261" s="22" t="s">
        <v>1650</v>
      </c>
      <c r="G1261" s="27" t="n">
        <v>19</v>
      </c>
      <c r="H1261" s="17" t="n">
        <v>44.76</v>
      </c>
      <c r="I1261" s="17" t="n">
        <f aca="false">ROUND(G1261*H1261,2)</f>
        <v>850.44</v>
      </c>
      <c r="J1261" s="22" t="s">
        <v>728</v>
      </c>
    </row>
    <row r="1262" customFormat="false" ht="15" hidden="false" customHeight="false" outlineLevel="0" collapsed="false">
      <c r="A1262" s="22" t="s">
        <v>1488</v>
      </c>
      <c r="B1262" s="23" t="n">
        <v>46211</v>
      </c>
      <c r="C1262" s="22" t="s">
        <v>935</v>
      </c>
      <c r="D1262" s="22" t="s">
        <v>1648</v>
      </c>
      <c r="E1262" s="21" t="n">
        <v>1046</v>
      </c>
      <c r="F1262" s="22" t="s">
        <v>1650</v>
      </c>
      <c r="G1262" s="27" t="n">
        <v>22</v>
      </c>
      <c r="H1262" s="17" t="n">
        <v>42.66</v>
      </c>
      <c r="I1262" s="17" t="n">
        <f aca="false">ROUND(G1262*H1262,2)</f>
        <v>938.52</v>
      </c>
      <c r="J1262" s="22" t="s">
        <v>728</v>
      </c>
    </row>
    <row r="1263" customFormat="false" ht="15" hidden="false" customHeight="false" outlineLevel="0" collapsed="false">
      <c r="A1263" s="22" t="s">
        <v>1488</v>
      </c>
      <c r="B1263" s="23" t="n">
        <v>46211</v>
      </c>
      <c r="C1263" s="22" t="s">
        <v>935</v>
      </c>
      <c r="D1263" s="22" t="s">
        <v>1648</v>
      </c>
      <c r="E1263" s="21" t="n">
        <v>1046</v>
      </c>
      <c r="F1263" s="22" t="s">
        <v>1651</v>
      </c>
      <c r="G1263" s="27" t="n">
        <v>40</v>
      </c>
      <c r="H1263" s="17" t="n">
        <v>37.65</v>
      </c>
      <c r="I1263" s="17" t="n">
        <f aca="false">ROUND(G1263*H1263,2)</f>
        <v>1506</v>
      </c>
      <c r="J1263" s="22" t="s">
        <v>728</v>
      </c>
    </row>
    <row r="1264" customFormat="false" ht="15" hidden="false" customHeight="false" outlineLevel="0" collapsed="false">
      <c r="A1264" s="22" t="s">
        <v>1174</v>
      </c>
      <c r="B1264" s="23" t="n">
        <v>46091</v>
      </c>
      <c r="C1264" s="22" t="s">
        <v>957</v>
      </c>
      <c r="D1264" s="22" t="s">
        <v>1625</v>
      </c>
      <c r="E1264" s="21" t="n">
        <v>1046</v>
      </c>
      <c r="F1264" s="22" t="s">
        <v>1626</v>
      </c>
      <c r="G1264" s="27" t="n">
        <v>47</v>
      </c>
      <c r="H1264" s="17" t="n">
        <v>55.84</v>
      </c>
      <c r="I1264" s="17" t="n">
        <f aca="false">ROUND(G1264*H1264,2)</f>
        <v>2624.48</v>
      </c>
      <c r="J1264" s="22" t="s">
        <v>725</v>
      </c>
    </row>
    <row r="1265" customFormat="false" ht="15" hidden="false" customHeight="false" outlineLevel="0" collapsed="false">
      <c r="A1265" s="22" t="s">
        <v>1174</v>
      </c>
      <c r="B1265" s="23" t="n">
        <v>46091</v>
      </c>
      <c r="C1265" s="22" t="s">
        <v>957</v>
      </c>
      <c r="D1265" s="22" t="s">
        <v>1625</v>
      </c>
      <c r="E1265" s="21" t="n">
        <v>1046</v>
      </c>
      <c r="F1265" s="22" t="s">
        <v>1628</v>
      </c>
      <c r="G1265" s="27" t="n">
        <v>3</v>
      </c>
      <c r="H1265" s="17" t="n">
        <v>417.31</v>
      </c>
      <c r="I1265" s="17" t="n">
        <f aca="false">ROUND(G1265*H1265,2)</f>
        <v>1251.93</v>
      </c>
      <c r="J1265" s="22" t="s">
        <v>725</v>
      </c>
    </row>
    <row r="1266" customFormat="false" ht="15" hidden="false" customHeight="false" outlineLevel="0" collapsed="false">
      <c r="A1266" s="22" t="s">
        <v>1174</v>
      </c>
      <c r="B1266" s="23" t="n">
        <v>46091</v>
      </c>
      <c r="C1266" s="22" t="s">
        <v>957</v>
      </c>
      <c r="D1266" s="22" t="s">
        <v>1625</v>
      </c>
      <c r="E1266" s="21" t="n">
        <v>1046</v>
      </c>
      <c r="F1266" s="22" t="s">
        <v>1626</v>
      </c>
      <c r="G1266" s="27" t="n">
        <v>38</v>
      </c>
      <c r="H1266" s="17" t="n">
        <v>59.06</v>
      </c>
      <c r="I1266" s="17" t="n">
        <f aca="false">ROUND(G1266*H1266,2)</f>
        <v>2244.28</v>
      </c>
      <c r="J1266" s="22" t="s">
        <v>725</v>
      </c>
    </row>
    <row r="1267" customFormat="false" ht="15" hidden="false" customHeight="false" outlineLevel="0" collapsed="false">
      <c r="A1267" s="22" t="s">
        <v>1259</v>
      </c>
      <c r="B1267" s="23" t="n">
        <v>46123</v>
      </c>
      <c r="C1267" s="22" t="s">
        <v>937</v>
      </c>
      <c r="D1267" s="22" t="s">
        <v>1618</v>
      </c>
      <c r="E1267" s="21" t="n">
        <v>1046</v>
      </c>
      <c r="F1267" s="22" t="s">
        <v>1653</v>
      </c>
      <c r="G1267" s="27" t="n">
        <v>10</v>
      </c>
      <c r="H1267" s="17" t="n">
        <v>95.75</v>
      </c>
      <c r="I1267" s="17" t="n">
        <f aca="false">ROUND(G1267*H1267,2)</f>
        <v>957.5</v>
      </c>
      <c r="J1267" s="22" t="s">
        <v>725</v>
      </c>
    </row>
    <row r="1268" customFormat="false" ht="15" hidden="false" customHeight="false" outlineLevel="0" collapsed="false">
      <c r="A1268" s="22" t="s">
        <v>1259</v>
      </c>
      <c r="B1268" s="23" t="n">
        <v>46123</v>
      </c>
      <c r="C1268" s="22" t="s">
        <v>937</v>
      </c>
      <c r="D1268" s="22" t="s">
        <v>1618</v>
      </c>
      <c r="E1268" s="21" t="n">
        <v>1046</v>
      </c>
      <c r="F1268" s="22" t="s">
        <v>1619</v>
      </c>
      <c r="G1268" s="27" t="n">
        <v>15</v>
      </c>
      <c r="H1268" s="17" t="n">
        <v>87.33</v>
      </c>
      <c r="I1268" s="17" t="n">
        <f aca="false">ROUND(G1268*H1268,2)</f>
        <v>1309.95</v>
      </c>
      <c r="J1268" s="22" t="s">
        <v>725</v>
      </c>
    </row>
    <row r="1269" customFormat="false" ht="15" hidden="false" customHeight="false" outlineLevel="0" collapsed="false">
      <c r="A1269" s="22" t="s">
        <v>1259</v>
      </c>
      <c r="B1269" s="23" t="n">
        <v>46123</v>
      </c>
      <c r="C1269" s="22" t="s">
        <v>937</v>
      </c>
      <c r="D1269" s="22" t="s">
        <v>1618</v>
      </c>
      <c r="E1269" s="21" t="n">
        <v>1046</v>
      </c>
      <c r="F1269" s="22" t="s">
        <v>1619</v>
      </c>
      <c r="G1269" s="27" t="n">
        <v>22</v>
      </c>
      <c r="H1269" s="17" t="n">
        <v>89.79</v>
      </c>
      <c r="I1269" s="17" t="n">
        <f aca="false">ROUND(G1269*H1269,2)</f>
        <v>1975.38</v>
      </c>
      <c r="J1269" s="22" t="s">
        <v>725</v>
      </c>
    </row>
    <row r="1270" customFormat="false" ht="15" hidden="false" customHeight="false" outlineLevel="0" collapsed="false">
      <c r="A1270" s="22" t="s">
        <v>1217</v>
      </c>
      <c r="B1270" s="23" t="n">
        <v>46106</v>
      </c>
      <c r="C1270" s="22" t="s">
        <v>939</v>
      </c>
      <c r="D1270" s="22" t="s">
        <v>1621</v>
      </c>
      <c r="E1270" s="21" t="n">
        <v>1046</v>
      </c>
      <c r="F1270" s="22" t="s">
        <v>1622</v>
      </c>
      <c r="G1270" s="27" t="n">
        <v>24</v>
      </c>
      <c r="H1270" s="17" t="n">
        <v>97.49</v>
      </c>
      <c r="I1270" s="17" t="n">
        <f aca="false">ROUND(G1270*H1270,2)</f>
        <v>2339.76</v>
      </c>
      <c r="J1270" s="22" t="s">
        <v>725</v>
      </c>
    </row>
    <row r="1271" customFormat="false" ht="15" hidden="false" customHeight="false" outlineLevel="0" collapsed="false">
      <c r="A1271" s="22" t="s">
        <v>1217</v>
      </c>
      <c r="B1271" s="23" t="n">
        <v>46106</v>
      </c>
      <c r="C1271" s="22" t="s">
        <v>939</v>
      </c>
      <c r="D1271" s="22" t="s">
        <v>1621</v>
      </c>
      <c r="E1271" s="21" t="n">
        <v>1046</v>
      </c>
      <c r="F1271" s="22" t="s">
        <v>1622</v>
      </c>
      <c r="G1271" s="27" t="n">
        <v>10</v>
      </c>
      <c r="H1271" s="17" t="n">
        <v>93.49</v>
      </c>
      <c r="I1271" s="17" t="n">
        <f aca="false">ROUND(G1271*H1271,2)</f>
        <v>934.9</v>
      </c>
      <c r="J1271" s="22" t="s">
        <v>725</v>
      </c>
    </row>
    <row r="1272" customFormat="false" ht="15" hidden="false" customHeight="false" outlineLevel="0" collapsed="false">
      <c r="A1272" s="22" t="s">
        <v>1217</v>
      </c>
      <c r="B1272" s="23" t="n">
        <v>46106</v>
      </c>
      <c r="C1272" s="22" t="s">
        <v>939</v>
      </c>
      <c r="D1272" s="22" t="s">
        <v>1621</v>
      </c>
      <c r="E1272" s="21" t="n">
        <v>1046</v>
      </c>
      <c r="F1272" s="22" t="s">
        <v>1622</v>
      </c>
      <c r="G1272" s="27" t="n">
        <v>23</v>
      </c>
      <c r="H1272" s="17" t="n">
        <v>95.51</v>
      </c>
      <c r="I1272" s="17" t="n">
        <f aca="false">ROUND(G1272*H1272,2)</f>
        <v>2196.73</v>
      </c>
      <c r="J1272" s="22" t="s">
        <v>725</v>
      </c>
    </row>
    <row r="1273" customFormat="false" ht="15" hidden="false" customHeight="false" outlineLevel="0" collapsed="false">
      <c r="A1273" s="22" t="s">
        <v>1489</v>
      </c>
      <c r="B1273" s="23" t="n">
        <v>46211</v>
      </c>
      <c r="C1273" s="22" t="s">
        <v>939</v>
      </c>
      <c r="D1273" s="22" t="s">
        <v>1621</v>
      </c>
      <c r="E1273" s="21" t="n">
        <v>1046</v>
      </c>
      <c r="F1273" s="22" t="s">
        <v>1623</v>
      </c>
      <c r="G1273" s="27" t="n">
        <v>18</v>
      </c>
      <c r="H1273" s="17" t="n">
        <v>147.82</v>
      </c>
      <c r="I1273" s="17" t="n">
        <f aca="false">ROUND(G1273*H1273,2)</f>
        <v>2660.76</v>
      </c>
      <c r="J1273" s="22" t="s">
        <v>728</v>
      </c>
    </row>
    <row r="1274" customFormat="false" ht="15" hidden="false" customHeight="false" outlineLevel="0" collapsed="false">
      <c r="A1274" s="22" t="s">
        <v>1489</v>
      </c>
      <c r="B1274" s="23" t="n">
        <v>46211</v>
      </c>
      <c r="C1274" s="22" t="s">
        <v>939</v>
      </c>
      <c r="D1274" s="22" t="s">
        <v>1621</v>
      </c>
      <c r="E1274" s="21" t="n">
        <v>1046</v>
      </c>
      <c r="F1274" s="22" t="s">
        <v>1623</v>
      </c>
      <c r="G1274" s="27" t="n">
        <v>20</v>
      </c>
      <c r="H1274" s="17" t="n">
        <v>137.78</v>
      </c>
      <c r="I1274" s="17" t="n">
        <f aca="false">ROUND(G1274*H1274,2)</f>
        <v>2755.6</v>
      </c>
      <c r="J1274" s="22" t="s">
        <v>728</v>
      </c>
    </row>
    <row r="1275" customFormat="false" ht="15" hidden="false" customHeight="false" outlineLevel="0" collapsed="false">
      <c r="A1275" s="22" t="s">
        <v>1575</v>
      </c>
      <c r="B1275" s="23" t="n">
        <v>46257</v>
      </c>
      <c r="C1275" s="22" t="s">
        <v>935</v>
      </c>
      <c r="D1275" s="22" t="s">
        <v>1648</v>
      </c>
      <c r="E1275" s="21" t="n">
        <v>1046</v>
      </c>
      <c r="F1275" s="22" t="s">
        <v>1651</v>
      </c>
      <c r="G1275" s="27" t="n">
        <v>63</v>
      </c>
      <c r="H1275" s="17" t="n">
        <v>36.45</v>
      </c>
      <c r="I1275" s="17" t="n">
        <f aca="false">ROUND(G1275*H1275,2)</f>
        <v>2296.35</v>
      </c>
      <c r="J1275" s="22" t="s">
        <v>725</v>
      </c>
    </row>
    <row r="1276" customFormat="false" ht="15" hidden="false" customHeight="false" outlineLevel="0" collapsed="false">
      <c r="A1276" s="22" t="s">
        <v>1575</v>
      </c>
      <c r="B1276" s="23" t="n">
        <v>46257</v>
      </c>
      <c r="C1276" s="22" t="s">
        <v>935</v>
      </c>
      <c r="D1276" s="22" t="s">
        <v>1648</v>
      </c>
      <c r="E1276" s="21" t="n">
        <v>1046</v>
      </c>
      <c r="F1276" s="22" t="s">
        <v>1649</v>
      </c>
      <c r="G1276" s="27" t="n">
        <v>11</v>
      </c>
      <c r="H1276" s="17" t="n">
        <v>163.31</v>
      </c>
      <c r="I1276" s="17" t="n">
        <f aca="false">ROUND(G1276*H1276,2)</f>
        <v>1796.41</v>
      </c>
      <c r="J1276" s="22" t="s">
        <v>725</v>
      </c>
    </row>
    <row r="1277" customFormat="false" ht="15" hidden="false" customHeight="false" outlineLevel="0" collapsed="false">
      <c r="A1277" s="22" t="s">
        <v>1575</v>
      </c>
      <c r="B1277" s="23" t="n">
        <v>46257</v>
      </c>
      <c r="C1277" s="22" t="s">
        <v>935</v>
      </c>
      <c r="D1277" s="22" t="s">
        <v>1648</v>
      </c>
      <c r="E1277" s="21" t="n">
        <v>1046</v>
      </c>
      <c r="F1277" s="22" t="s">
        <v>1650</v>
      </c>
      <c r="G1277" s="27" t="n">
        <v>51</v>
      </c>
      <c r="H1277" s="17" t="n">
        <v>42.78</v>
      </c>
      <c r="I1277" s="17" t="n">
        <f aca="false">ROUND(G1277*H1277,2)</f>
        <v>2181.78</v>
      </c>
      <c r="J1277" s="22" t="s">
        <v>725</v>
      </c>
    </row>
    <row r="1278" customFormat="false" ht="15" hidden="false" customHeight="false" outlineLevel="0" collapsed="false">
      <c r="A1278" s="22" t="s">
        <v>1354</v>
      </c>
      <c r="B1278" s="23" t="n">
        <v>46152</v>
      </c>
      <c r="C1278" s="22" t="s">
        <v>933</v>
      </c>
      <c r="D1278" s="22" t="s">
        <v>1625</v>
      </c>
      <c r="E1278" s="21" t="n">
        <v>1046</v>
      </c>
      <c r="F1278" s="22" t="s">
        <v>1626</v>
      </c>
      <c r="G1278" s="27" t="n">
        <v>28</v>
      </c>
      <c r="H1278" s="17" t="n">
        <v>59.69</v>
      </c>
      <c r="I1278" s="17" t="n">
        <f aca="false">ROUND(G1278*H1278,2)</f>
        <v>1671.32</v>
      </c>
      <c r="J1278" s="22" t="s">
        <v>725</v>
      </c>
    </row>
    <row r="1279" customFormat="false" ht="15" hidden="false" customHeight="false" outlineLevel="0" collapsed="false">
      <c r="A1279" s="22" t="s">
        <v>1354</v>
      </c>
      <c r="B1279" s="23" t="n">
        <v>46152</v>
      </c>
      <c r="C1279" s="22" t="s">
        <v>933</v>
      </c>
      <c r="D1279" s="22" t="s">
        <v>1625</v>
      </c>
      <c r="E1279" s="21" t="n">
        <v>1046</v>
      </c>
      <c r="F1279" s="22" t="s">
        <v>1627</v>
      </c>
      <c r="G1279" s="27" t="n">
        <v>36</v>
      </c>
      <c r="H1279" s="17" t="n">
        <v>49.13</v>
      </c>
      <c r="I1279" s="17" t="n">
        <f aca="false">ROUND(G1279*H1279,2)</f>
        <v>1768.68</v>
      </c>
      <c r="J1279" s="22" t="s">
        <v>725</v>
      </c>
    </row>
    <row r="1280" customFormat="false" ht="15" hidden="false" customHeight="false" outlineLevel="0" collapsed="false">
      <c r="A1280" s="22" t="s">
        <v>1354</v>
      </c>
      <c r="B1280" s="23" t="n">
        <v>46152</v>
      </c>
      <c r="C1280" s="22" t="s">
        <v>933</v>
      </c>
      <c r="D1280" s="22" t="s">
        <v>1625</v>
      </c>
      <c r="E1280" s="21" t="n">
        <v>1046</v>
      </c>
      <c r="F1280" s="22" t="s">
        <v>1626</v>
      </c>
      <c r="G1280" s="27" t="n">
        <v>43</v>
      </c>
      <c r="H1280" s="17" t="n">
        <v>56.12</v>
      </c>
      <c r="I1280" s="17" t="n">
        <f aca="false">ROUND(G1280*H1280,2)</f>
        <v>2413.16</v>
      </c>
      <c r="J1280" s="22" t="s">
        <v>725</v>
      </c>
    </row>
    <row r="1281" customFormat="false" ht="15" hidden="false" customHeight="false" outlineLevel="0" collapsed="false">
      <c r="A1281" s="22" t="s">
        <v>1354</v>
      </c>
      <c r="B1281" s="23" t="n">
        <v>46152</v>
      </c>
      <c r="C1281" s="22" t="s">
        <v>933</v>
      </c>
      <c r="D1281" s="22" t="s">
        <v>1625</v>
      </c>
      <c r="E1281" s="21" t="n">
        <v>1046</v>
      </c>
      <c r="F1281" s="22" t="s">
        <v>1626</v>
      </c>
      <c r="G1281" s="27" t="n">
        <v>12</v>
      </c>
      <c r="H1281" s="17" t="n">
        <v>57.54</v>
      </c>
      <c r="I1281" s="17" t="n">
        <f aca="false">ROUND(G1281*H1281,2)</f>
        <v>690.48</v>
      </c>
      <c r="J1281" s="22" t="s">
        <v>725</v>
      </c>
    </row>
    <row r="1282" customFormat="false" ht="15" hidden="false" customHeight="false" outlineLevel="0" collapsed="false">
      <c r="A1282" s="22" t="s">
        <v>1404</v>
      </c>
      <c r="B1282" s="23" t="n">
        <v>46172</v>
      </c>
      <c r="C1282" s="22" t="s">
        <v>944</v>
      </c>
      <c r="D1282" s="22" t="s">
        <v>1654</v>
      </c>
      <c r="E1282" s="21" t="n">
        <v>1046</v>
      </c>
      <c r="F1282" s="22" t="s">
        <v>1656</v>
      </c>
      <c r="G1282" s="27" t="n">
        <v>2</v>
      </c>
      <c r="H1282" s="17" t="n">
        <v>1445.83</v>
      </c>
      <c r="I1282" s="17" t="n">
        <f aca="false">ROUND(G1282*H1282,2)</f>
        <v>2891.66</v>
      </c>
      <c r="J1282" s="22" t="s">
        <v>725</v>
      </c>
    </row>
    <row r="1283" customFormat="false" ht="15" hidden="false" customHeight="false" outlineLevel="0" collapsed="false">
      <c r="A1283" s="22" t="s">
        <v>1404</v>
      </c>
      <c r="B1283" s="23" t="n">
        <v>46172</v>
      </c>
      <c r="C1283" s="22" t="s">
        <v>944</v>
      </c>
      <c r="D1283" s="22" t="s">
        <v>1654</v>
      </c>
      <c r="E1283" s="21" t="n">
        <v>1046</v>
      </c>
      <c r="F1283" s="22" t="s">
        <v>1655</v>
      </c>
      <c r="G1283" s="27" t="n">
        <v>1</v>
      </c>
      <c r="H1283" s="17" t="n">
        <v>962.39</v>
      </c>
      <c r="I1283" s="17" t="n">
        <f aca="false">ROUND(G1283*H1283,2)</f>
        <v>962.39</v>
      </c>
      <c r="J1283" s="22" t="s">
        <v>725</v>
      </c>
    </row>
    <row r="1284" customFormat="false" ht="15" hidden="false" customHeight="false" outlineLevel="0" collapsed="false">
      <c r="A1284" s="22" t="s">
        <v>1404</v>
      </c>
      <c r="B1284" s="23" t="n">
        <v>46172</v>
      </c>
      <c r="C1284" s="22" t="s">
        <v>944</v>
      </c>
      <c r="D1284" s="22" t="s">
        <v>1654</v>
      </c>
      <c r="E1284" s="21" t="n">
        <v>1046</v>
      </c>
      <c r="F1284" s="22" t="s">
        <v>1655</v>
      </c>
      <c r="G1284" s="27" t="n">
        <v>3</v>
      </c>
      <c r="H1284" s="17" t="n">
        <v>916.24</v>
      </c>
      <c r="I1284" s="17" t="n">
        <f aca="false">ROUND(G1284*H1284,2)</f>
        <v>2748.72</v>
      </c>
      <c r="J1284" s="22" t="s">
        <v>725</v>
      </c>
    </row>
    <row r="1285" customFormat="false" ht="15" hidden="false" customHeight="false" outlineLevel="0" collapsed="false">
      <c r="A1285" s="22" t="s">
        <v>1267</v>
      </c>
      <c r="B1285" s="23" t="n">
        <v>46125</v>
      </c>
      <c r="C1285" s="22" t="s">
        <v>944</v>
      </c>
      <c r="D1285" s="22" t="s">
        <v>1654</v>
      </c>
      <c r="E1285" s="21" t="n">
        <v>1046</v>
      </c>
      <c r="F1285" s="22" t="s">
        <v>1656</v>
      </c>
      <c r="G1285" s="27" t="n">
        <v>1</v>
      </c>
      <c r="H1285" s="17" t="n">
        <v>1531.27</v>
      </c>
      <c r="I1285" s="17" t="n">
        <f aca="false">ROUND(G1285*H1285,2)</f>
        <v>1531.27</v>
      </c>
      <c r="J1285" s="22" t="s">
        <v>728</v>
      </c>
    </row>
    <row r="1286" customFormat="false" ht="15" hidden="false" customHeight="false" outlineLevel="0" collapsed="false">
      <c r="A1286" s="22" t="s">
        <v>1267</v>
      </c>
      <c r="B1286" s="23" t="n">
        <v>46125</v>
      </c>
      <c r="C1286" s="22" t="s">
        <v>944</v>
      </c>
      <c r="D1286" s="22" t="s">
        <v>1654</v>
      </c>
      <c r="E1286" s="21" t="n">
        <v>1046</v>
      </c>
      <c r="F1286" s="22" t="s">
        <v>1655</v>
      </c>
      <c r="G1286" s="27" t="n">
        <v>2</v>
      </c>
      <c r="H1286" s="17" t="n">
        <v>964.83</v>
      </c>
      <c r="I1286" s="17" t="n">
        <f aca="false">ROUND(G1286*H1286,2)</f>
        <v>1929.66</v>
      </c>
      <c r="J1286" s="22" t="s">
        <v>728</v>
      </c>
    </row>
    <row r="1287" customFormat="false" ht="15" hidden="false" customHeight="false" outlineLevel="0" collapsed="false">
      <c r="A1287" s="22" t="s">
        <v>1267</v>
      </c>
      <c r="B1287" s="23" t="n">
        <v>46125</v>
      </c>
      <c r="C1287" s="22" t="s">
        <v>944</v>
      </c>
      <c r="D1287" s="22" t="s">
        <v>1654</v>
      </c>
      <c r="E1287" s="21" t="n">
        <v>1046</v>
      </c>
      <c r="F1287" s="22" t="s">
        <v>1657</v>
      </c>
      <c r="G1287" s="27" t="n">
        <v>2</v>
      </c>
      <c r="H1287" s="17" t="n">
        <v>663.56</v>
      </c>
      <c r="I1287" s="17" t="n">
        <f aca="false">ROUND(G1287*H1287,2)</f>
        <v>1327.12</v>
      </c>
      <c r="J1287" s="22" t="s">
        <v>728</v>
      </c>
    </row>
    <row r="1288" customFormat="false" ht="15" hidden="false" customHeight="false" outlineLevel="0" collapsed="false">
      <c r="A1288" s="22" t="s">
        <v>1330</v>
      </c>
      <c r="B1288" s="23" t="n">
        <v>46145</v>
      </c>
      <c r="C1288" s="22" t="s">
        <v>999</v>
      </c>
      <c r="D1288" s="22" t="s">
        <v>1644</v>
      </c>
      <c r="E1288" s="21" t="n">
        <v>1046</v>
      </c>
      <c r="F1288" s="22" t="s">
        <v>1646</v>
      </c>
      <c r="G1288" s="27" t="n">
        <v>3</v>
      </c>
      <c r="H1288" s="17" t="n">
        <v>802.35</v>
      </c>
      <c r="I1288" s="17" t="n">
        <f aca="false">ROUND(G1288*H1288,2)</f>
        <v>2407.05</v>
      </c>
      <c r="J1288" s="22" t="s">
        <v>725</v>
      </c>
    </row>
    <row r="1289" customFormat="false" ht="15" hidden="false" customHeight="false" outlineLevel="0" collapsed="false">
      <c r="A1289" s="22" t="s">
        <v>1330</v>
      </c>
      <c r="B1289" s="23" t="n">
        <v>46145</v>
      </c>
      <c r="C1289" s="22" t="s">
        <v>999</v>
      </c>
      <c r="D1289" s="22" t="s">
        <v>1644</v>
      </c>
      <c r="E1289" s="21" t="n">
        <v>1046</v>
      </c>
      <c r="F1289" s="22" t="s">
        <v>1645</v>
      </c>
      <c r="G1289" s="27" t="n">
        <v>2</v>
      </c>
      <c r="H1289" s="17" t="n">
        <v>643.51</v>
      </c>
      <c r="I1289" s="17" t="n">
        <f aca="false">ROUND(G1289*H1289,2)</f>
        <v>1287.02</v>
      </c>
      <c r="J1289" s="22" t="s">
        <v>725</v>
      </c>
    </row>
    <row r="1290" customFormat="false" ht="15" hidden="false" customHeight="false" outlineLevel="0" collapsed="false">
      <c r="A1290" s="22" t="s">
        <v>1330</v>
      </c>
      <c r="B1290" s="23" t="n">
        <v>46145</v>
      </c>
      <c r="C1290" s="22" t="s">
        <v>999</v>
      </c>
      <c r="D1290" s="22" t="s">
        <v>1644</v>
      </c>
      <c r="E1290" s="21" t="n">
        <v>1046</v>
      </c>
      <c r="F1290" s="22" t="s">
        <v>1645</v>
      </c>
      <c r="G1290" s="27" t="n">
        <v>3</v>
      </c>
      <c r="H1290" s="17" t="n">
        <v>656.26</v>
      </c>
      <c r="I1290" s="17" t="n">
        <f aca="false">ROUND(G1290*H1290,2)</f>
        <v>1968.78</v>
      </c>
      <c r="J1290" s="22" t="s">
        <v>725</v>
      </c>
    </row>
    <row r="1291" customFormat="false" ht="15" hidden="false" customHeight="false" outlineLevel="0" collapsed="false">
      <c r="A1291" s="22" t="s">
        <v>1330</v>
      </c>
      <c r="B1291" s="23" t="n">
        <v>46145</v>
      </c>
      <c r="C1291" s="22" t="s">
        <v>999</v>
      </c>
      <c r="D1291" s="22" t="s">
        <v>1644</v>
      </c>
      <c r="E1291" s="21" t="n">
        <v>1046</v>
      </c>
      <c r="F1291" s="22" t="s">
        <v>1645</v>
      </c>
      <c r="G1291" s="27" t="n">
        <v>3</v>
      </c>
      <c r="H1291" s="17" t="n">
        <v>634.68</v>
      </c>
      <c r="I1291" s="17" t="n">
        <f aca="false">ROUND(G1291*H1291,2)</f>
        <v>1904.04</v>
      </c>
      <c r="J1291" s="22" t="s">
        <v>725</v>
      </c>
    </row>
    <row r="1292" customFormat="false" ht="15" hidden="false" customHeight="false" outlineLevel="0" collapsed="false">
      <c r="A1292" s="22" t="s">
        <v>1330</v>
      </c>
      <c r="B1292" s="23" t="n">
        <v>46145</v>
      </c>
      <c r="C1292" s="22" t="s">
        <v>999</v>
      </c>
      <c r="D1292" s="22" t="s">
        <v>1644</v>
      </c>
      <c r="E1292" s="21" t="n">
        <v>1046</v>
      </c>
      <c r="F1292" s="22" t="s">
        <v>1646</v>
      </c>
      <c r="G1292" s="27" t="n">
        <v>2</v>
      </c>
      <c r="H1292" s="17" t="n">
        <v>750.9</v>
      </c>
      <c r="I1292" s="17" t="n">
        <f aca="false">ROUND(G1292*H1292,2)</f>
        <v>1501.8</v>
      </c>
      <c r="J1292" s="22" t="s">
        <v>725</v>
      </c>
    </row>
    <row r="1293" customFormat="false" ht="15" hidden="false" customHeight="false" outlineLevel="0" collapsed="false">
      <c r="A1293" s="22" t="s">
        <v>1334</v>
      </c>
      <c r="B1293" s="23" t="n">
        <v>46147</v>
      </c>
      <c r="C1293" s="22" t="s">
        <v>931</v>
      </c>
      <c r="D1293" s="22" t="s">
        <v>1618</v>
      </c>
      <c r="E1293" s="21" t="n">
        <v>1046</v>
      </c>
      <c r="F1293" s="22" t="s">
        <v>1629</v>
      </c>
      <c r="G1293" s="27" t="n">
        <v>15</v>
      </c>
      <c r="H1293" s="17" t="n">
        <v>66.73</v>
      </c>
      <c r="I1293" s="17" t="n">
        <f aca="false">ROUND(G1293*H1293,2)</f>
        <v>1000.95</v>
      </c>
      <c r="J1293" s="22" t="s">
        <v>725</v>
      </c>
    </row>
    <row r="1294" customFormat="false" ht="15" hidden="false" customHeight="false" outlineLevel="0" collapsed="false">
      <c r="A1294" s="22" t="s">
        <v>1334</v>
      </c>
      <c r="B1294" s="23" t="n">
        <v>46147</v>
      </c>
      <c r="C1294" s="22" t="s">
        <v>931</v>
      </c>
      <c r="D1294" s="22" t="s">
        <v>1618</v>
      </c>
      <c r="E1294" s="21" t="n">
        <v>1046</v>
      </c>
      <c r="F1294" s="22" t="s">
        <v>1629</v>
      </c>
      <c r="G1294" s="27" t="n">
        <v>20</v>
      </c>
      <c r="H1294" s="17" t="n">
        <v>66.89</v>
      </c>
      <c r="I1294" s="17" t="n">
        <f aca="false">ROUND(G1294*H1294,2)</f>
        <v>1337.8</v>
      </c>
      <c r="J1294" s="22" t="s">
        <v>725</v>
      </c>
    </row>
    <row r="1295" customFormat="false" ht="15" hidden="false" customHeight="false" outlineLevel="0" collapsed="false">
      <c r="A1295" s="22" t="s">
        <v>1188</v>
      </c>
      <c r="B1295" s="23" t="n">
        <v>46095</v>
      </c>
      <c r="C1295" s="22" t="s">
        <v>935</v>
      </c>
      <c r="D1295" s="22" t="s">
        <v>1648</v>
      </c>
      <c r="E1295" s="21" t="n">
        <v>1046</v>
      </c>
      <c r="F1295" s="22" t="s">
        <v>1651</v>
      </c>
      <c r="G1295" s="27" t="n">
        <v>48</v>
      </c>
      <c r="H1295" s="17" t="n">
        <v>36.14</v>
      </c>
      <c r="I1295" s="17" t="n">
        <f aca="false">ROUND(G1295*H1295,2)</f>
        <v>1734.72</v>
      </c>
      <c r="J1295" s="22" t="s">
        <v>725</v>
      </c>
    </row>
    <row r="1296" customFormat="false" ht="15" hidden="false" customHeight="false" outlineLevel="0" collapsed="false">
      <c r="A1296" s="22" t="s">
        <v>1188</v>
      </c>
      <c r="B1296" s="23" t="n">
        <v>46095</v>
      </c>
      <c r="C1296" s="22" t="s">
        <v>935</v>
      </c>
      <c r="D1296" s="22" t="s">
        <v>1648</v>
      </c>
      <c r="E1296" s="21" t="n">
        <v>1046</v>
      </c>
      <c r="F1296" s="22" t="s">
        <v>1650</v>
      </c>
      <c r="G1296" s="27" t="n">
        <v>36</v>
      </c>
      <c r="H1296" s="17" t="n">
        <v>45.89</v>
      </c>
      <c r="I1296" s="17" t="n">
        <f aca="false">ROUND(G1296*H1296,2)</f>
        <v>1652.04</v>
      </c>
      <c r="J1296" s="22" t="s">
        <v>725</v>
      </c>
    </row>
    <row r="1297" customFormat="false" ht="15" hidden="false" customHeight="false" outlineLevel="0" collapsed="false">
      <c r="A1297" s="22" t="s">
        <v>1417</v>
      </c>
      <c r="B1297" s="23" t="n">
        <v>46180</v>
      </c>
      <c r="C1297" s="22" t="s">
        <v>933</v>
      </c>
      <c r="D1297" s="22" t="s">
        <v>1625</v>
      </c>
      <c r="E1297" s="21" t="n">
        <v>1046</v>
      </c>
      <c r="F1297" s="22" t="s">
        <v>1627</v>
      </c>
      <c r="G1297" s="27" t="n">
        <v>36</v>
      </c>
      <c r="H1297" s="17" t="n">
        <v>50.14</v>
      </c>
      <c r="I1297" s="17" t="n">
        <f aca="false">ROUND(G1297*H1297,2)</f>
        <v>1805.04</v>
      </c>
      <c r="J1297" s="22" t="s">
        <v>725</v>
      </c>
    </row>
    <row r="1298" customFormat="false" ht="15" hidden="false" customHeight="false" outlineLevel="0" collapsed="false">
      <c r="A1298" s="22" t="s">
        <v>1417</v>
      </c>
      <c r="B1298" s="23" t="n">
        <v>46180</v>
      </c>
      <c r="C1298" s="22" t="s">
        <v>933</v>
      </c>
      <c r="D1298" s="22" t="s">
        <v>1625</v>
      </c>
      <c r="E1298" s="21" t="n">
        <v>1046</v>
      </c>
      <c r="F1298" s="22" t="s">
        <v>1626</v>
      </c>
      <c r="G1298" s="27" t="n">
        <v>30</v>
      </c>
      <c r="H1298" s="17" t="n">
        <v>56.46</v>
      </c>
      <c r="I1298" s="17" t="n">
        <f aca="false">ROUND(G1298*H1298,2)</f>
        <v>1693.8</v>
      </c>
      <c r="J1298" s="22" t="s">
        <v>725</v>
      </c>
    </row>
    <row r="1299" customFormat="false" ht="15" hidden="false" customHeight="false" outlineLevel="0" collapsed="false">
      <c r="A1299" s="22" t="s">
        <v>1417</v>
      </c>
      <c r="B1299" s="23" t="n">
        <v>46180</v>
      </c>
      <c r="C1299" s="22" t="s">
        <v>933</v>
      </c>
      <c r="D1299" s="22" t="s">
        <v>1625</v>
      </c>
      <c r="E1299" s="21" t="n">
        <v>1046</v>
      </c>
      <c r="F1299" s="22" t="s">
        <v>1627</v>
      </c>
      <c r="G1299" s="27" t="n">
        <v>27</v>
      </c>
      <c r="H1299" s="17" t="n">
        <v>47.16</v>
      </c>
      <c r="I1299" s="17" t="n">
        <f aca="false">ROUND(G1299*H1299,2)</f>
        <v>1273.32</v>
      </c>
      <c r="J1299" s="22" t="s">
        <v>725</v>
      </c>
    </row>
    <row r="1300" customFormat="false" ht="15" hidden="false" customHeight="false" outlineLevel="0" collapsed="false">
      <c r="A1300" s="22" t="s">
        <v>1417</v>
      </c>
      <c r="B1300" s="23" t="n">
        <v>46180</v>
      </c>
      <c r="C1300" s="22" t="s">
        <v>933</v>
      </c>
      <c r="D1300" s="22" t="s">
        <v>1625</v>
      </c>
      <c r="E1300" s="21" t="n">
        <v>1046</v>
      </c>
      <c r="F1300" s="22" t="s">
        <v>1626</v>
      </c>
      <c r="G1300" s="27" t="n">
        <v>45</v>
      </c>
      <c r="H1300" s="17" t="n">
        <v>60</v>
      </c>
      <c r="I1300" s="17" t="n">
        <f aca="false">ROUND(G1300*H1300,2)</f>
        <v>2700</v>
      </c>
      <c r="J1300" s="22" t="s">
        <v>725</v>
      </c>
    </row>
    <row r="1301" customFormat="false" ht="15" hidden="false" customHeight="false" outlineLevel="0" collapsed="false">
      <c r="A1301" s="22" t="s">
        <v>1417</v>
      </c>
      <c r="B1301" s="23" t="n">
        <v>46180</v>
      </c>
      <c r="C1301" s="22" t="s">
        <v>933</v>
      </c>
      <c r="D1301" s="22" t="s">
        <v>1625</v>
      </c>
      <c r="E1301" s="21" t="n">
        <v>1046</v>
      </c>
      <c r="F1301" s="22" t="s">
        <v>1627</v>
      </c>
      <c r="G1301" s="27" t="n">
        <v>57</v>
      </c>
      <c r="H1301" s="17" t="n">
        <v>47.25</v>
      </c>
      <c r="I1301" s="17" t="n">
        <f aca="false">ROUND(G1301*H1301,2)</f>
        <v>2693.25</v>
      </c>
      <c r="J1301" s="22" t="s">
        <v>725</v>
      </c>
    </row>
    <row r="1302" customFormat="false" ht="15" hidden="false" customHeight="false" outlineLevel="0" collapsed="false">
      <c r="A1302" s="22" t="s">
        <v>1262</v>
      </c>
      <c r="B1302" s="23" t="n">
        <v>46124</v>
      </c>
      <c r="C1302" s="22" t="s">
        <v>931</v>
      </c>
      <c r="D1302" s="22" t="s">
        <v>1618</v>
      </c>
      <c r="E1302" s="21" t="n">
        <v>1047</v>
      </c>
      <c r="F1302" s="22" t="s">
        <v>1620</v>
      </c>
      <c r="G1302" s="27" t="n">
        <v>185</v>
      </c>
      <c r="H1302" s="17" t="n">
        <v>9.9</v>
      </c>
      <c r="I1302" s="17" t="n">
        <f aca="false">ROUND(G1302*H1302,2)</f>
        <v>1831.5</v>
      </c>
      <c r="J1302" s="22" t="s">
        <v>725</v>
      </c>
    </row>
    <row r="1303" customFormat="false" ht="15" hidden="false" customHeight="false" outlineLevel="0" collapsed="false">
      <c r="A1303" s="22" t="s">
        <v>1262</v>
      </c>
      <c r="B1303" s="23" t="n">
        <v>46124</v>
      </c>
      <c r="C1303" s="22" t="s">
        <v>931</v>
      </c>
      <c r="D1303" s="22" t="s">
        <v>1618</v>
      </c>
      <c r="E1303" s="21" t="n">
        <v>1047</v>
      </c>
      <c r="F1303" s="22" t="s">
        <v>1629</v>
      </c>
      <c r="G1303" s="27" t="n">
        <v>21</v>
      </c>
      <c r="H1303" s="17" t="n">
        <v>64.19</v>
      </c>
      <c r="I1303" s="17" t="n">
        <f aca="false">ROUND(G1303*H1303,2)</f>
        <v>1347.99</v>
      </c>
      <c r="J1303" s="22" t="s">
        <v>725</v>
      </c>
    </row>
    <row r="1304" customFormat="false" ht="15" hidden="false" customHeight="false" outlineLevel="0" collapsed="false">
      <c r="A1304" s="22" t="s">
        <v>1408</v>
      </c>
      <c r="B1304" s="23" t="n">
        <v>46174</v>
      </c>
      <c r="C1304" s="22" t="s">
        <v>957</v>
      </c>
      <c r="D1304" s="22" t="s">
        <v>1625</v>
      </c>
      <c r="E1304" s="21" t="n">
        <v>1047</v>
      </c>
      <c r="F1304" s="22" t="s">
        <v>1626</v>
      </c>
      <c r="G1304" s="27" t="n">
        <v>21</v>
      </c>
      <c r="H1304" s="17" t="n">
        <v>60.69</v>
      </c>
      <c r="I1304" s="17" t="n">
        <f aca="false">ROUND(G1304*H1304,2)</f>
        <v>1274.49</v>
      </c>
      <c r="J1304" s="22" t="s">
        <v>725</v>
      </c>
    </row>
    <row r="1305" customFormat="false" ht="15" hidden="false" customHeight="false" outlineLevel="0" collapsed="false">
      <c r="A1305" s="22" t="s">
        <v>1408</v>
      </c>
      <c r="B1305" s="23" t="n">
        <v>46174</v>
      </c>
      <c r="C1305" s="22" t="s">
        <v>957</v>
      </c>
      <c r="D1305" s="22" t="s">
        <v>1625</v>
      </c>
      <c r="E1305" s="21" t="n">
        <v>1047</v>
      </c>
      <c r="F1305" s="22" t="s">
        <v>1627</v>
      </c>
      <c r="G1305" s="27" t="n">
        <v>28</v>
      </c>
      <c r="H1305" s="17" t="n">
        <v>47.57</v>
      </c>
      <c r="I1305" s="17" t="n">
        <f aca="false">ROUND(G1305*H1305,2)</f>
        <v>1331.96</v>
      </c>
      <c r="J1305" s="22" t="s">
        <v>725</v>
      </c>
    </row>
    <row r="1306" customFormat="false" ht="15" hidden="false" customHeight="false" outlineLevel="0" collapsed="false">
      <c r="A1306" s="22" t="s">
        <v>1465</v>
      </c>
      <c r="B1306" s="23" t="n">
        <v>46198</v>
      </c>
      <c r="C1306" s="22" t="s">
        <v>944</v>
      </c>
      <c r="D1306" s="22" t="s">
        <v>1654</v>
      </c>
      <c r="E1306" s="21" t="n">
        <v>1047</v>
      </c>
      <c r="F1306" s="22" t="s">
        <v>1657</v>
      </c>
      <c r="G1306" s="27" t="n">
        <v>1</v>
      </c>
      <c r="H1306" s="17" t="n">
        <v>697.43</v>
      </c>
      <c r="I1306" s="17" t="n">
        <f aca="false">ROUND(G1306*H1306,2)</f>
        <v>697.43</v>
      </c>
      <c r="J1306" s="22" t="s">
        <v>725</v>
      </c>
    </row>
    <row r="1307" customFormat="false" ht="15" hidden="false" customHeight="false" outlineLevel="0" collapsed="false">
      <c r="A1307" s="22" t="s">
        <v>1465</v>
      </c>
      <c r="B1307" s="23" t="n">
        <v>46198</v>
      </c>
      <c r="C1307" s="22" t="s">
        <v>944</v>
      </c>
      <c r="D1307" s="22" t="s">
        <v>1654</v>
      </c>
      <c r="E1307" s="21" t="n">
        <v>1047</v>
      </c>
      <c r="F1307" s="22" t="s">
        <v>1656</v>
      </c>
      <c r="G1307" s="27" t="n">
        <v>1</v>
      </c>
      <c r="H1307" s="17" t="n">
        <v>1442.67</v>
      </c>
      <c r="I1307" s="17" t="n">
        <f aca="false">ROUND(G1307*H1307,2)</f>
        <v>1442.67</v>
      </c>
      <c r="J1307" s="22" t="s">
        <v>725</v>
      </c>
    </row>
    <row r="1308" customFormat="false" ht="15" hidden="false" customHeight="false" outlineLevel="0" collapsed="false">
      <c r="A1308" s="22" t="s">
        <v>1465</v>
      </c>
      <c r="B1308" s="23" t="n">
        <v>46198</v>
      </c>
      <c r="C1308" s="22" t="s">
        <v>944</v>
      </c>
      <c r="D1308" s="22" t="s">
        <v>1654</v>
      </c>
      <c r="E1308" s="21" t="n">
        <v>1047</v>
      </c>
      <c r="F1308" s="22" t="s">
        <v>1656</v>
      </c>
      <c r="G1308" s="27" t="n">
        <v>2</v>
      </c>
      <c r="H1308" s="17" t="n">
        <v>1487.2</v>
      </c>
      <c r="I1308" s="17" t="n">
        <f aca="false">ROUND(G1308*H1308,2)</f>
        <v>2974.4</v>
      </c>
      <c r="J1308" s="22" t="s">
        <v>725</v>
      </c>
    </row>
    <row r="1309" customFormat="false" ht="15" hidden="false" customHeight="false" outlineLevel="0" collapsed="false">
      <c r="A1309" s="22" t="s">
        <v>1465</v>
      </c>
      <c r="B1309" s="23" t="n">
        <v>46198</v>
      </c>
      <c r="C1309" s="22" t="s">
        <v>944</v>
      </c>
      <c r="D1309" s="22" t="s">
        <v>1654</v>
      </c>
      <c r="E1309" s="21" t="n">
        <v>1047</v>
      </c>
      <c r="F1309" s="22" t="s">
        <v>1657</v>
      </c>
      <c r="G1309" s="27" t="n">
        <v>4</v>
      </c>
      <c r="H1309" s="17" t="n">
        <v>693.03</v>
      </c>
      <c r="I1309" s="17" t="n">
        <f aca="false">ROUND(G1309*H1309,2)</f>
        <v>2772.12</v>
      </c>
      <c r="J1309" s="22" t="s">
        <v>725</v>
      </c>
    </row>
    <row r="1310" customFormat="false" ht="15" hidden="false" customHeight="false" outlineLevel="0" collapsed="false">
      <c r="A1310" s="22" t="s">
        <v>1555</v>
      </c>
      <c r="B1310" s="23" t="n">
        <v>46245</v>
      </c>
      <c r="C1310" s="22" t="s">
        <v>959</v>
      </c>
      <c r="D1310" s="22" t="s">
        <v>1633</v>
      </c>
      <c r="E1310" s="21" t="n">
        <v>1047</v>
      </c>
      <c r="F1310" s="22" t="s">
        <v>1634</v>
      </c>
      <c r="G1310" s="27" t="n">
        <v>27</v>
      </c>
      <c r="H1310" s="17" t="n">
        <v>57.64</v>
      </c>
      <c r="I1310" s="17" t="n">
        <f aca="false">ROUND(G1310*H1310,2)</f>
        <v>1556.28</v>
      </c>
      <c r="J1310" s="22" t="s">
        <v>725</v>
      </c>
    </row>
    <row r="1311" customFormat="false" ht="15" hidden="false" customHeight="false" outlineLevel="0" collapsed="false">
      <c r="A1311" s="22" t="s">
        <v>1555</v>
      </c>
      <c r="B1311" s="23" t="n">
        <v>46245</v>
      </c>
      <c r="C1311" s="22" t="s">
        <v>959</v>
      </c>
      <c r="D1311" s="22" t="s">
        <v>1633</v>
      </c>
      <c r="E1311" s="21" t="n">
        <v>1047</v>
      </c>
      <c r="F1311" s="22" t="s">
        <v>1634</v>
      </c>
      <c r="G1311" s="27" t="n">
        <v>12</v>
      </c>
      <c r="H1311" s="17" t="n">
        <v>56.44</v>
      </c>
      <c r="I1311" s="17" t="n">
        <f aca="false">ROUND(G1311*H1311,2)</f>
        <v>677.28</v>
      </c>
      <c r="J1311" s="22" t="s">
        <v>725</v>
      </c>
    </row>
    <row r="1312" customFormat="false" ht="15" hidden="false" customHeight="false" outlineLevel="0" collapsed="false">
      <c r="A1312" s="22" t="s">
        <v>1189</v>
      </c>
      <c r="B1312" s="23" t="n">
        <v>46095</v>
      </c>
      <c r="C1312" s="22" t="s">
        <v>1092</v>
      </c>
      <c r="D1312" s="22" t="s">
        <v>1640</v>
      </c>
      <c r="E1312" s="21" t="n">
        <v>1047</v>
      </c>
      <c r="F1312" s="22" t="s">
        <v>1641</v>
      </c>
      <c r="G1312" s="27" t="n">
        <v>1</v>
      </c>
      <c r="H1312" s="17" t="n">
        <v>9632.99</v>
      </c>
      <c r="I1312" s="17" t="n">
        <f aca="false">ROUND(G1312*H1312,2)</f>
        <v>9632.99</v>
      </c>
      <c r="J1312" s="22" t="s">
        <v>728</v>
      </c>
    </row>
    <row r="1313" customFormat="false" ht="15" hidden="false" customHeight="false" outlineLevel="0" collapsed="false">
      <c r="A1313" s="22" t="s">
        <v>1189</v>
      </c>
      <c r="B1313" s="23" t="n">
        <v>46095</v>
      </c>
      <c r="C1313" s="22" t="s">
        <v>1092</v>
      </c>
      <c r="D1313" s="22" t="s">
        <v>1640</v>
      </c>
      <c r="E1313" s="21" t="n">
        <v>1047</v>
      </c>
      <c r="F1313" s="22" t="s">
        <v>1643</v>
      </c>
      <c r="G1313" s="27" t="n">
        <v>1</v>
      </c>
      <c r="H1313" s="17" t="n">
        <v>7667.4</v>
      </c>
      <c r="I1313" s="17" t="n">
        <f aca="false">ROUND(G1313*H1313,2)</f>
        <v>7667.4</v>
      </c>
      <c r="J1313" s="22" t="s">
        <v>728</v>
      </c>
    </row>
    <row r="1314" customFormat="false" ht="15" hidden="false" customHeight="false" outlineLevel="0" collapsed="false">
      <c r="A1314" s="22" t="s">
        <v>1189</v>
      </c>
      <c r="B1314" s="23" t="n">
        <v>46095</v>
      </c>
      <c r="C1314" s="22" t="s">
        <v>1092</v>
      </c>
      <c r="D1314" s="22" t="s">
        <v>1640</v>
      </c>
      <c r="E1314" s="21" t="n">
        <v>1047</v>
      </c>
      <c r="F1314" s="22" t="s">
        <v>1643</v>
      </c>
      <c r="G1314" s="27" t="n">
        <v>1</v>
      </c>
      <c r="H1314" s="17" t="n">
        <v>7652.87</v>
      </c>
      <c r="I1314" s="17" t="n">
        <f aca="false">ROUND(G1314*H1314,2)</f>
        <v>7652.87</v>
      </c>
      <c r="J1314" s="22" t="s">
        <v>728</v>
      </c>
    </row>
    <row r="1315" customFormat="false" ht="15" hidden="false" customHeight="false" outlineLevel="0" collapsed="false">
      <c r="A1315" s="22" t="s">
        <v>1189</v>
      </c>
      <c r="B1315" s="23" t="n">
        <v>46095</v>
      </c>
      <c r="C1315" s="22" t="s">
        <v>1092</v>
      </c>
      <c r="D1315" s="22" t="s">
        <v>1640</v>
      </c>
      <c r="E1315" s="21" t="n">
        <v>1047</v>
      </c>
      <c r="F1315" s="22" t="s">
        <v>1658</v>
      </c>
      <c r="G1315" s="27" t="n">
        <v>1</v>
      </c>
      <c r="H1315" s="17" t="n">
        <v>6425.98</v>
      </c>
      <c r="I1315" s="17" t="n">
        <f aca="false">ROUND(G1315*H1315,2)</f>
        <v>6425.98</v>
      </c>
      <c r="J1315" s="22" t="s">
        <v>728</v>
      </c>
    </row>
    <row r="1316" customFormat="false" ht="15" hidden="false" customHeight="false" outlineLevel="0" collapsed="false">
      <c r="A1316" s="22" t="s">
        <v>1439</v>
      </c>
      <c r="B1316" s="23" t="n">
        <v>46189</v>
      </c>
      <c r="C1316" s="22" t="s">
        <v>937</v>
      </c>
      <c r="D1316" s="22" t="s">
        <v>1618</v>
      </c>
      <c r="E1316" s="21" t="n">
        <v>1047</v>
      </c>
      <c r="F1316" s="22" t="s">
        <v>1629</v>
      </c>
      <c r="G1316" s="27" t="n">
        <v>27</v>
      </c>
      <c r="H1316" s="17" t="n">
        <v>61.82</v>
      </c>
      <c r="I1316" s="17" t="n">
        <f aca="false">ROUND(G1316*H1316,2)</f>
        <v>1669.14</v>
      </c>
      <c r="J1316" s="22" t="s">
        <v>725</v>
      </c>
    </row>
    <row r="1317" customFormat="false" ht="15" hidden="false" customHeight="false" outlineLevel="0" collapsed="false">
      <c r="A1317" s="22" t="s">
        <v>1439</v>
      </c>
      <c r="B1317" s="23" t="n">
        <v>46189</v>
      </c>
      <c r="C1317" s="22" t="s">
        <v>937</v>
      </c>
      <c r="D1317" s="22" t="s">
        <v>1618</v>
      </c>
      <c r="E1317" s="21" t="n">
        <v>1047</v>
      </c>
      <c r="F1317" s="22" t="s">
        <v>1629</v>
      </c>
      <c r="G1317" s="27" t="n">
        <v>30</v>
      </c>
      <c r="H1317" s="17" t="n">
        <v>61.8</v>
      </c>
      <c r="I1317" s="17" t="n">
        <f aca="false">ROUND(G1317*H1317,2)</f>
        <v>1854</v>
      </c>
      <c r="J1317" s="22" t="s">
        <v>725</v>
      </c>
    </row>
    <row r="1318" customFormat="false" ht="15" hidden="false" customHeight="false" outlineLevel="0" collapsed="false">
      <c r="A1318" s="22" t="s">
        <v>1439</v>
      </c>
      <c r="B1318" s="23" t="n">
        <v>46189</v>
      </c>
      <c r="C1318" s="22" t="s">
        <v>937</v>
      </c>
      <c r="D1318" s="22" t="s">
        <v>1618</v>
      </c>
      <c r="E1318" s="21" t="n">
        <v>1047</v>
      </c>
      <c r="F1318" s="22" t="s">
        <v>1619</v>
      </c>
      <c r="G1318" s="27" t="n">
        <v>20</v>
      </c>
      <c r="H1318" s="17" t="n">
        <v>88.75</v>
      </c>
      <c r="I1318" s="17" t="n">
        <f aca="false">ROUND(G1318*H1318,2)</f>
        <v>1775</v>
      </c>
      <c r="J1318" s="22" t="s">
        <v>725</v>
      </c>
    </row>
    <row r="1319" customFormat="false" ht="15" hidden="false" customHeight="false" outlineLevel="0" collapsed="false">
      <c r="A1319" s="22" t="s">
        <v>1536</v>
      </c>
      <c r="B1319" s="23" t="n">
        <v>46238</v>
      </c>
      <c r="C1319" s="22" t="s">
        <v>939</v>
      </c>
      <c r="D1319" s="22" t="s">
        <v>1621</v>
      </c>
      <c r="E1319" s="21" t="n">
        <v>1047</v>
      </c>
      <c r="F1319" s="22" t="s">
        <v>1624</v>
      </c>
      <c r="G1319" s="27" t="n">
        <v>71</v>
      </c>
      <c r="H1319" s="17" t="n">
        <v>19.98</v>
      </c>
      <c r="I1319" s="17" t="n">
        <f aca="false">ROUND(G1319*H1319,2)</f>
        <v>1418.58</v>
      </c>
      <c r="J1319" s="22" t="s">
        <v>725</v>
      </c>
    </row>
    <row r="1320" customFormat="false" ht="15" hidden="false" customHeight="false" outlineLevel="0" collapsed="false">
      <c r="A1320" s="22" t="s">
        <v>1536</v>
      </c>
      <c r="B1320" s="23" t="n">
        <v>46238</v>
      </c>
      <c r="C1320" s="22" t="s">
        <v>939</v>
      </c>
      <c r="D1320" s="22" t="s">
        <v>1621</v>
      </c>
      <c r="E1320" s="21" t="n">
        <v>1047</v>
      </c>
      <c r="F1320" s="22" t="s">
        <v>1623</v>
      </c>
      <c r="G1320" s="27" t="n">
        <v>11</v>
      </c>
      <c r="H1320" s="17" t="n">
        <v>148.66</v>
      </c>
      <c r="I1320" s="17" t="n">
        <f aca="false">ROUND(G1320*H1320,2)</f>
        <v>1635.26</v>
      </c>
      <c r="J1320" s="22" t="s">
        <v>725</v>
      </c>
    </row>
    <row r="1321" customFormat="false" ht="15" hidden="false" customHeight="false" outlineLevel="0" collapsed="false">
      <c r="A1321" s="22" t="s">
        <v>1536</v>
      </c>
      <c r="B1321" s="23" t="n">
        <v>46238</v>
      </c>
      <c r="C1321" s="22" t="s">
        <v>939</v>
      </c>
      <c r="D1321" s="22" t="s">
        <v>1621</v>
      </c>
      <c r="E1321" s="21" t="n">
        <v>1047</v>
      </c>
      <c r="F1321" s="22" t="s">
        <v>1622</v>
      </c>
      <c r="G1321" s="27" t="n">
        <v>13</v>
      </c>
      <c r="H1321" s="17" t="n">
        <v>98.63</v>
      </c>
      <c r="I1321" s="17" t="n">
        <f aca="false">ROUND(G1321*H1321,2)</f>
        <v>1282.19</v>
      </c>
      <c r="J1321" s="22" t="s">
        <v>725</v>
      </c>
    </row>
    <row r="1322" customFormat="false" ht="15" hidden="false" customHeight="false" outlineLevel="0" collapsed="false">
      <c r="A1322" s="22" t="s">
        <v>1487</v>
      </c>
      <c r="B1322" s="23" t="n">
        <v>46210</v>
      </c>
      <c r="C1322" s="22" t="s">
        <v>937</v>
      </c>
      <c r="D1322" s="22" t="s">
        <v>1618</v>
      </c>
      <c r="E1322" s="21" t="n">
        <v>1047</v>
      </c>
      <c r="F1322" s="22" t="s">
        <v>1620</v>
      </c>
      <c r="G1322" s="27" t="n">
        <v>193</v>
      </c>
      <c r="H1322" s="17" t="n">
        <v>9.65</v>
      </c>
      <c r="I1322" s="17" t="n">
        <f aca="false">ROUND(G1322*H1322,2)</f>
        <v>1862.45</v>
      </c>
      <c r="J1322" s="22" t="s">
        <v>725</v>
      </c>
    </row>
    <row r="1323" customFormat="false" ht="15" hidden="false" customHeight="false" outlineLevel="0" collapsed="false">
      <c r="A1323" s="22" t="s">
        <v>1487</v>
      </c>
      <c r="B1323" s="23" t="n">
        <v>46210</v>
      </c>
      <c r="C1323" s="22" t="s">
        <v>937</v>
      </c>
      <c r="D1323" s="22" t="s">
        <v>1618</v>
      </c>
      <c r="E1323" s="21" t="n">
        <v>1047</v>
      </c>
      <c r="F1323" s="22" t="s">
        <v>1653</v>
      </c>
      <c r="G1323" s="27" t="n">
        <v>13</v>
      </c>
      <c r="H1323" s="17" t="n">
        <v>94.47</v>
      </c>
      <c r="I1323" s="17" t="n">
        <f aca="false">ROUND(G1323*H1323,2)</f>
        <v>1228.11</v>
      </c>
      <c r="J1323" s="22" t="s">
        <v>725</v>
      </c>
    </row>
    <row r="1324" customFormat="false" ht="15" hidden="false" customHeight="false" outlineLevel="0" collapsed="false">
      <c r="A1324" s="22" t="s">
        <v>1487</v>
      </c>
      <c r="B1324" s="23" t="n">
        <v>46210</v>
      </c>
      <c r="C1324" s="22" t="s">
        <v>937</v>
      </c>
      <c r="D1324" s="22" t="s">
        <v>1618</v>
      </c>
      <c r="E1324" s="21" t="n">
        <v>1047</v>
      </c>
      <c r="F1324" s="22" t="s">
        <v>1619</v>
      </c>
      <c r="G1324" s="27" t="n">
        <v>20</v>
      </c>
      <c r="H1324" s="17" t="n">
        <v>89.35</v>
      </c>
      <c r="I1324" s="17" t="n">
        <f aca="false">ROUND(G1324*H1324,2)</f>
        <v>1787</v>
      </c>
      <c r="J1324" s="22" t="s">
        <v>725</v>
      </c>
    </row>
    <row r="1325" customFormat="false" ht="15" hidden="false" customHeight="false" outlineLevel="0" collapsed="false">
      <c r="A1325" s="22" t="s">
        <v>1487</v>
      </c>
      <c r="B1325" s="23" t="n">
        <v>46210</v>
      </c>
      <c r="C1325" s="22" t="s">
        <v>937</v>
      </c>
      <c r="D1325" s="22" t="s">
        <v>1618</v>
      </c>
      <c r="E1325" s="21" t="n">
        <v>1047</v>
      </c>
      <c r="F1325" s="22" t="s">
        <v>1653</v>
      </c>
      <c r="G1325" s="27" t="n">
        <v>12</v>
      </c>
      <c r="H1325" s="17" t="n">
        <v>94.52</v>
      </c>
      <c r="I1325" s="17" t="n">
        <f aca="false">ROUND(G1325*H1325,2)</f>
        <v>1134.24</v>
      </c>
      <c r="J1325" s="22" t="s">
        <v>725</v>
      </c>
    </row>
    <row r="1326" customFormat="false" ht="15" hidden="false" customHeight="false" outlineLevel="0" collapsed="false">
      <c r="A1326" s="22" t="s">
        <v>1487</v>
      </c>
      <c r="B1326" s="23" t="n">
        <v>46210</v>
      </c>
      <c r="C1326" s="22" t="s">
        <v>937</v>
      </c>
      <c r="D1326" s="22" t="s">
        <v>1618</v>
      </c>
      <c r="E1326" s="21" t="n">
        <v>1047</v>
      </c>
      <c r="F1326" s="22" t="s">
        <v>1619</v>
      </c>
      <c r="G1326" s="27" t="n">
        <v>10</v>
      </c>
      <c r="H1326" s="17" t="n">
        <v>89.42</v>
      </c>
      <c r="I1326" s="17" t="n">
        <f aca="false">ROUND(G1326*H1326,2)</f>
        <v>894.2</v>
      </c>
      <c r="J1326" s="22" t="s">
        <v>725</v>
      </c>
    </row>
    <row r="1327" customFormat="false" ht="15" hidden="false" customHeight="false" outlineLevel="0" collapsed="false">
      <c r="A1327" s="22" t="s">
        <v>1388</v>
      </c>
      <c r="B1327" s="23" t="n">
        <v>46165</v>
      </c>
      <c r="C1327" s="22" t="s">
        <v>929</v>
      </c>
      <c r="D1327" s="22" t="s">
        <v>1637</v>
      </c>
      <c r="E1327" s="21" t="n">
        <v>1047</v>
      </c>
      <c r="F1327" s="22" t="s">
        <v>1639</v>
      </c>
      <c r="G1327" s="27" t="n">
        <v>1</v>
      </c>
      <c r="H1327" s="17" t="n">
        <v>2222.13</v>
      </c>
      <c r="I1327" s="17" t="n">
        <f aca="false">ROUND(G1327*H1327,2)</f>
        <v>2222.13</v>
      </c>
      <c r="J1327" s="22" t="s">
        <v>725</v>
      </c>
    </row>
    <row r="1328" customFormat="false" ht="15" hidden="false" customHeight="false" outlineLevel="0" collapsed="false">
      <c r="A1328" s="22" t="s">
        <v>1388</v>
      </c>
      <c r="B1328" s="23" t="n">
        <v>46165</v>
      </c>
      <c r="C1328" s="22" t="s">
        <v>929</v>
      </c>
      <c r="D1328" s="22" t="s">
        <v>1637</v>
      </c>
      <c r="E1328" s="21" t="n">
        <v>1047</v>
      </c>
      <c r="F1328" s="22" t="s">
        <v>1647</v>
      </c>
      <c r="G1328" s="27" t="n">
        <v>36</v>
      </c>
      <c r="H1328" s="17" t="n">
        <v>43.63</v>
      </c>
      <c r="I1328" s="17" t="n">
        <f aca="false">ROUND(G1328*H1328,2)</f>
        <v>1570.68</v>
      </c>
      <c r="J1328" s="22" t="s">
        <v>725</v>
      </c>
    </row>
    <row r="1329" customFormat="false" ht="15" hidden="false" customHeight="false" outlineLevel="0" collapsed="false">
      <c r="A1329" s="22" t="s">
        <v>1388</v>
      </c>
      <c r="B1329" s="23" t="n">
        <v>46165</v>
      </c>
      <c r="C1329" s="22" t="s">
        <v>929</v>
      </c>
      <c r="D1329" s="22" t="s">
        <v>1637</v>
      </c>
      <c r="E1329" s="21" t="n">
        <v>1047</v>
      </c>
      <c r="F1329" s="22" t="s">
        <v>1638</v>
      </c>
      <c r="G1329" s="27" t="n">
        <v>9</v>
      </c>
      <c r="H1329" s="17" t="n">
        <v>208.42</v>
      </c>
      <c r="I1329" s="17" t="n">
        <f aca="false">ROUND(G1329*H1329,2)</f>
        <v>1875.78</v>
      </c>
      <c r="J1329" s="22" t="s">
        <v>725</v>
      </c>
    </row>
    <row r="1330" customFormat="false" ht="15" hidden="false" customHeight="false" outlineLevel="0" collapsed="false">
      <c r="A1330" s="22" t="s">
        <v>1510</v>
      </c>
      <c r="B1330" s="23" t="n">
        <v>46223</v>
      </c>
      <c r="C1330" s="22" t="s">
        <v>989</v>
      </c>
      <c r="D1330" s="22" t="s">
        <v>1640</v>
      </c>
      <c r="E1330" s="21" t="n">
        <v>1047</v>
      </c>
      <c r="F1330" s="22" t="s">
        <v>1642</v>
      </c>
      <c r="G1330" s="27" t="n">
        <v>1</v>
      </c>
      <c r="H1330" s="17" t="n">
        <v>3793.91</v>
      </c>
      <c r="I1330" s="17" t="n">
        <f aca="false">ROUND(G1330*H1330,2)</f>
        <v>3793.91</v>
      </c>
      <c r="J1330" s="22" t="s">
        <v>725</v>
      </c>
    </row>
    <row r="1331" customFormat="false" ht="15" hidden="false" customHeight="false" outlineLevel="0" collapsed="false">
      <c r="A1331" s="22" t="s">
        <v>1510</v>
      </c>
      <c r="B1331" s="23" t="n">
        <v>46223</v>
      </c>
      <c r="C1331" s="22" t="s">
        <v>989</v>
      </c>
      <c r="D1331" s="22" t="s">
        <v>1640</v>
      </c>
      <c r="E1331" s="21" t="n">
        <v>1047</v>
      </c>
      <c r="F1331" s="22" t="s">
        <v>1642</v>
      </c>
      <c r="G1331" s="27" t="n">
        <v>1</v>
      </c>
      <c r="H1331" s="17" t="n">
        <v>4028.8</v>
      </c>
      <c r="I1331" s="17" t="n">
        <f aca="false">ROUND(G1331*H1331,2)</f>
        <v>4028.8</v>
      </c>
      <c r="J1331" s="22" t="s">
        <v>725</v>
      </c>
    </row>
    <row r="1332" customFormat="false" ht="15" hidden="false" customHeight="false" outlineLevel="0" collapsed="false">
      <c r="A1332" s="22" t="s">
        <v>1510</v>
      </c>
      <c r="B1332" s="23" t="n">
        <v>46223</v>
      </c>
      <c r="C1332" s="22" t="s">
        <v>989</v>
      </c>
      <c r="D1332" s="22" t="s">
        <v>1640</v>
      </c>
      <c r="E1332" s="21" t="n">
        <v>1047</v>
      </c>
      <c r="F1332" s="22" t="s">
        <v>1642</v>
      </c>
      <c r="G1332" s="27" t="n">
        <v>1</v>
      </c>
      <c r="H1332" s="17" t="n">
        <v>3895.7</v>
      </c>
      <c r="I1332" s="17" t="n">
        <f aca="false">ROUND(G1332*H1332,2)</f>
        <v>3895.7</v>
      </c>
      <c r="J1332" s="22" t="s">
        <v>725</v>
      </c>
    </row>
    <row r="1333" customFormat="false" ht="15" hidden="false" customHeight="false" outlineLevel="0" collapsed="false">
      <c r="A1333" s="22" t="s">
        <v>1510</v>
      </c>
      <c r="B1333" s="23" t="n">
        <v>46223</v>
      </c>
      <c r="C1333" s="22" t="s">
        <v>989</v>
      </c>
      <c r="D1333" s="22" t="s">
        <v>1640</v>
      </c>
      <c r="E1333" s="21" t="n">
        <v>1047</v>
      </c>
      <c r="F1333" s="22" t="s">
        <v>1658</v>
      </c>
      <c r="G1333" s="27" t="n">
        <v>1</v>
      </c>
      <c r="H1333" s="17" t="n">
        <v>6250.56</v>
      </c>
      <c r="I1333" s="17" t="n">
        <f aca="false">ROUND(G1333*H1333,2)</f>
        <v>6250.56</v>
      </c>
      <c r="J1333" s="22" t="s">
        <v>725</v>
      </c>
    </row>
    <row r="1334" customFormat="false" ht="15" hidden="false" customHeight="false" outlineLevel="0" collapsed="false">
      <c r="A1334" s="22" t="s">
        <v>1510</v>
      </c>
      <c r="B1334" s="23" t="n">
        <v>46223</v>
      </c>
      <c r="C1334" s="22" t="s">
        <v>989</v>
      </c>
      <c r="D1334" s="22" t="s">
        <v>1640</v>
      </c>
      <c r="E1334" s="21" t="n">
        <v>1047</v>
      </c>
      <c r="F1334" s="22" t="s">
        <v>1658</v>
      </c>
      <c r="G1334" s="27" t="n">
        <v>1</v>
      </c>
      <c r="H1334" s="17" t="n">
        <v>6083.6</v>
      </c>
      <c r="I1334" s="17" t="n">
        <f aca="false">ROUND(G1334*H1334,2)</f>
        <v>6083.6</v>
      </c>
      <c r="J1334" s="22" t="s">
        <v>725</v>
      </c>
    </row>
    <row r="1335" customFormat="false" ht="15" hidden="false" customHeight="false" outlineLevel="0" collapsed="false">
      <c r="A1335" s="22" t="s">
        <v>1227</v>
      </c>
      <c r="B1335" s="23" t="n">
        <v>46109</v>
      </c>
      <c r="C1335" s="22" t="s">
        <v>999</v>
      </c>
      <c r="D1335" s="22" t="s">
        <v>1644</v>
      </c>
      <c r="E1335" s="21" t="n">
        <v>1047</v>
      </c>
      <c r="F1335" s="22" t="s">
        <v>1645</v>
      </c>
      <c r="G1335" s="27" t="n">
        <v>1</v>
      </c>
      <c r="H1335" s="17" t="n">
        <v>647.64</v>
      </c>
      <c r="I1335" s="17" t="n">
        <f aca="false">ROUND(G1335*H1335,2)</f>
        <v>647.64</v>
      </c>
      <c r="J1335" s="22" t="s">
        <v>725</v>
      </c>
    </row>
    <row r="1336" customFormat="false" ht="15" hidden="false" customHeight="false" outlineLevel="0" collapsed="false">
      <c r="A1336" s="22" t="s">
        <v>1227</v>
      </c>
      <c r="B1336" s="23" t="n">
        <v>46109</v>
      </c>
      <c r="C1336" s="22" t="s">
        <v>999</v>
      </c>
      <c r="D1336" s="22" t="s">
        <v>1644</v>
      </c>
      <c r="E1336" s="21" t="n">
        <v>1047</v>
      </c>
      <c r="F1336" s="22" t="s">
        <v>1646</v>
      </c>
      <c r="G1336" s="27" t="n">
        <v>3</v>
      </c>
      <c r="H1336" s="17" t="n">
        <v>783</v>
      </c>
      <c r="I1336" s="17" t="n">
        <f aca="false">ROUND(G1336*H1336,2)</f>
        <v>2349</v>
      </c>
      <c r="J1336" s="22" t="s">
        <v>725</v>
      </c>
    </row>
    <row r="1337" customFormat="false" ht="15" hidden="false" customHeight="false" outlineLevel="0" collapsed="false">
      <c r="A1337" s="22" t="s">
        <v>1227</v>
      </c>
      <c r="B1337" s="23" t="n">
        <v>46109</v>
      </c>
      <c r="C1337" s="22" t="s">
        <v>999</v>
      </c>
      <c r="D1337" s="22" t="s">
        <v>1644</v>
      </c>
      <c r="E1337" s="21" t="n">
        <v>1047</v>
      </c>
      <c r="F1337" s="22" t="s">
        <v>1646</v>
      </c>
      <c r="G1337" s="27" t="n">
        <v>2</v>
      </c>
      <c r="H1337" s="17" t="n">
        <v>754.62</v>
      </c>
      <c r="I1337" s="17" t="n">
        <f aca="false">ROUND(G1337*H1337,2)</f>
        <v>1509.24</v>
      </c>
      <c r="J1337" s="22" t="s">
        <v>725</v>
      </c>
    </row>
    <row r="1338" customFormat="false" ht="15" hidden="false" customHeight="false" outlineLevel="0" collapsed="false">
      <c r="A1338" s="22" t="s">
        <v>1227</v>
      </c>
      <c r="B1338" s="23" t="n">
        <v>46109</v>
      </c>
      <c r="C1338" s="22" t="s">
        <v>999</v>
      </c>
      <c r="D1338" s="22" t="s">
        <v>1644</v>
      </c>
      <c r="E1338" s="21" t="n">
        <v>1047</v>
      </c>
      <c r="F1338" s="22" t="s">
        <v>1645</v>
      </c>
      <c r="G1338" s="27" t="n">
        <v>2</v>
      </c>
      <c r="H1338" s="17" t="n">
        <v>647.94</v>
      </c>
      <c r="I1338" s="17" t="n">
        <f aca="false">ROUND(G1338*H1338,2)</f>
        <v>1295.88</v>
      </c>
      <c r="J1338" s="22" t="s">
        <v>725</v>
      </c>
    </row>
    <row r="1339" customFormat="false" ht="15" hidden="false" customHeight="false" outlineLevel="0" collapsed="false">
      <c r="A1339" s="22" t="s">
        <v>1242</v>
      </c>
      <c r="B1339" s="23" t="n">
        <v>46114</v>
      </c>
      <c r="C1339" s="22" t="s">
        <v>929</v>
      </c>
      <c r="D1339" s="22" t="s">
        <v>1637</v>
      </c>
      <c r="E1339" s="21" t="n">
        <v>1047</v>
      </c>
      <c r="F1339" s="22" t="s">
        <v>1638</v>
      </c>
      <c r="G1339" s="27" t="n">
        <v>8</v>
      </c>
      <c r="H1339" s="17" t="n">
        <v>220.18</v>
      </c>
      <c r="I1339" s="17" t="n">
        <f aca="false">ROUND(G1339*H1339,2)</f>
        <v>1761.44</v>
      </c>
      <c r="J1339" s="22" t="s">
        <v>728</v>
      </c>
    </row>
    <row r="1340" customFormat="false" ht="15" hidden="false" customHeight="false" outlineLevel="0" collapsed="false">
      <c r="A1340" s="22" t="s">
        <v>1242</v>
      </c>
      <c r="B1340" s="23" t="n">
        <v>46114</v>
      </c>
      <c r="C1340" s="22" t="s">
        <v>929</v>
      </c>
      <c r="D1340" s="22" t="s">
        <v>1637</v>
      </c>
      <c r="E1340" s="21" t="n">
        <v>1047</v>
      </c>
      <c r="F1340" s="22" t="s">
        <v>1639</v>
      </c>
      <c r="G1340" s="27" t="n">
        <v>1</v>
      </c>
      <c r="H1340" s="17" t="n">
        <v>2130.44</v>
      </c>
      <c r="I1340" s="17" t="n">
        <f aca="false">ROUND(G1340*H1340,2)</f>
        <v>2130.44</v>
      </c>
      <c r="J1340" s="22" t="s">
        <v>728</v>
      </c>
    </row>
    <row r="1341" customFormat="false" ht="15" hidden="false" customHeight="false" outlineLevel="0" collapsed="false">
      <c r="A1341" s="22" t="s">
        <v>1533</v>
      </c>
      <c r="B1341" s="23" t="n">
        <v>46237</v>
      </c>
      <c r="C1341" s="22" t="s">
        <v>986</v>
      </c>
      <c r="D1341" s="22" t="s">
        <v>1640</v>
      </c>
      <c r="E1341" s="21" t="n">
        <v>1047</v>
      </c>
      <c r="F1341" s="22" t="s">
        <v>1658</v>
      </c>
      <c r="G1341" s="27" t="n">
        <v>1</v>
      </c>
      <c r="H1341" s="17" t="n">
        <v>6413.49</v>
      </c>
      <c r="I1341" s="17" t="n">
        <f aca="false">ROUND(G1341*H1341,2)</f>
        <v>6413.49</v>
      </c>
      <c r="J1341" s="22" t="s">
        <v>725</v>
      </c>
    </row>
    <row r="1342" customFormat="false" ht="15" hidden="false" customHeight="false" outlineLevel="0" collapsed="false">
      <c r="A1342" s="22" t="s">
        <v>1533</v>
      </c>
      <c r="B1342" s="23" t="n">
        <v>46237</v>
      </c>
      <c r="C1342" s="22" t="s">
        <v>986</v>
      </c>
      <c r="D1342" s="22" t="s">
        <v>1640</v>
      </c>
      <c r="E1342" s="21" t="n">
        <v>1047</v>
      </c>
      <c r="F1342" s="22" t="s">
        <v>1643</v>
      </c>
      <c r="G1342" s="27" t="n">
        <v>1</v>
      </c>
      <c r="H1342" s="17" t="n">
        <v>7493.43</v>
      </c>
      <c r="I1342" s="17" t="n">
        <f aca="false">ROUND(G1342*H1342,2)</f>
        <v>7493.43</v>
      </c>
      <c r="J1342" s="22" t="s">
        <v>725</v>
      </c>
    </row>
    <row r="1343" customFormat="false" ht="15" hidden="false" customHeight="false" outlineLevel="0" collapsed="false">
      <c r="A1343" s="22" t="s">
        <v>1401</v>
      </c>
      <c r="B1343" s="23" t="n">
        <v>46171</v>
      </c>
      <c r="C1343" s="22" t="s">
        <v>931</v>
      </c>
      <c r="D1343" s="22" t="s">
        <v>1618</v>
      </c>
      <c r="E1343" s="21" t="n">
        <v>1047</v>
      </c>
      <c r="F1343" s="22" t="s">
        <v>1620</v>
      </c>
      <c r="G1343" s="27" t="n">
        <v>166</v>
      </c>
      <c r="H1343" s="17" t="n">
        <v>9.82</v>
      </c>
      <c r="I1343" s="17" t="n">
        <f aca="false">ROUND(G1343*H1343,2)</f>
        <v>1630.12</v>
      </c>
      <c r="J1343" s="22" t="s">
        <v>725</v>
      </c>
    </row>
    <row r="1344" customFormat="false" ht="15" hidden="false" customHeight="false" outlineLevel="0" collapsed="false">
      <c r="A1344" s="22" t="s">
        <v>1401</v>
      </c>
      <c r="B1344" s="23" t="n">
        <v>46171</v>
      </c>
      <c r="C1344" s="22" t="s">
        <v>931</v>
      </c>
      <c r="D1344" s="22" t="s">
        <v>1618</v>
      </c>
      <c r="E1344" s="21" t="n">
        <v>1047</v>
      </c>
      <c r="F1344" s="22" t="s">
        <v>1620</v>
      </c>
      <c r="G1344" s="27" t="n">
        <v>73</v>
      </c>
      <c r="H1344" s="17" t="n">
        <v>9.88</v>
      </c>
      <c r="I1344" s="17" t="n">
        <f aca="false">ROUND(G1344*H1344,2)</f>
        <v>721.24</v>
      </c>
      <c r="J1344" s="22" t="s">
        <v>725</v>
      </c>
    </row>
    <row r="1345" customFormat="false" ht="15" hidden="false" customHeight="false" outlineLevel="0" collapsed="false">
      <c r="A1345" s="22" t="s">
        <v>1401</v>
      </c>
      <c r="B1345" s="23" t="n">
        <v>46171</v>
      </c>
      <c r="C1345" s="22" t="s">
        <v>931</v>
      </c>
      <c r="D1345" s="22" t="s">
        <v>1618</v>
      </c>
      <c r="E1345" s="21" t="n">
        <v>1047</v>
      </c>
      <c r="F1345" s="22" t="s">
        <v>1629</v>
      </c>
      <c r="G1345" s="27" t="n">
        <v>40</v>
      </c>
      <c r="H1345" s="17" t="n">
        <v>61.96</v>
      </c>
      <c r="I1345" s="17" t="n">
        <f aca="false">ROUND(G1345*H1345,2)</f>
        <v>2478.4</v>
      </c>
      <c r="J1345" s="22" t="s">
        <v>725</v>
      </c>
    </row>
    <row r="1346" customFormat="false" ht="15" hidden="false" customHeight="false" outlineLevel="0" collapsed="false">
      <c r="A1346" s="22" t="s">
        <v>1401</v>
      </c>
      <c r="B1346" s="23" t="n">
        <v>46171</v>
      </c>
      <c r="C1346" s="22" t="s">
        <v>931</v>
      </c>
      <c r="D1346" s="22" t="s">
        <v>1618</v>
      </c>
      <c r="E1346" s="21" t="n">
        <v>1047</v>
      </c>
      <c r="F1346" s="22" t="s">
        <v>1619</v>
      </c>
      <c r="G1346" s="27" t="n">
        <v>28</v>
      </c>
      <c r="H1346" s="17" t="n">
        <v>87.51</v>
      </c>
      <c r="I1346" s="17" t="n">
        <f aca="false">ROUND(G1346*H1346,2)</f>
        <v>2450.28</v>
      </c>
      <c r="J1346" s="22" t="s">
        <v>725</v>
      </c>
    </row>
    <row r="1347" customFormat="false" ht="15" hidden="false" customHeight="false" outlineLevel="0" collapsed="false">
      <c r="A1347" s="22" t="s">
        <v>1401</v>
      </c>
      <c r="B1347" s="23" t="n">
        <v>46171</v>
      </c>
      <c r="C1347" s="22" t="s">
        <v>931</v>
      </c>
      <c r="D1347" s="22" t="s">
        <v>1618</v>
      </c>
      <c r="E1347" s="21" t="n">
        <v>1047</v>
      </c>
      <c r="F1347" s="22" t="s">
        <v>1653</v>
      </c>
      <c r="G1347" s="27" t="n">
        <v>24</v>
      </c>
      <c r="H1347" s="17" t="n">
        <v>96.88</v>
      </c>
      <c r="I1347" s="17" t="n">
        <f aca="false">ROUND(G1347*H1347,2)</f>
        <v>2325.12</v>
      </c>
      <c r="J1347" s="22" t="s">
        <v>725</v>
      </c>
    </row>
    <row r="1348" customFormat="false" ht="15" hidden="false" customHeight="false" outlineLevel="0" collapsed="false">
      <c r="A1348" s="22" t="s">
        <v>1602</v>
      </c>
      <c r="B1348" s="23" t="n">
        <v>46283</v>
      </c>
      <c r="C1348" s="22" t="s">
        <v>944</v>
      </c>
      <c r="D1348" s="22" t="s">
        <v>1654</v>
      </c>
      <c r="E1348" s="21" t="n">
        <v>1047</v>
      </c>
      <c r="F1348" s="22" t="s">
        <v>1656</v>
      </c>
      <c r="G1348" s="27" t="n">
        <v>1</v>
      </c>
      <c r="H1348" s="17" t="n">
        <v>1485.08</v>
      </c>
      <c r="I1348" s="17" t="n">
        <f aca="false">ROUND(G1348*H1348,2)</f>
        <v>1485.08</v>
      </c>
      <c r="J1348" s="22" t="s">
        <v>725</v>
      </c>
    </row>
    <row r="1349" customFormat="false" ht="15" hidden="false" customHeight="false" outlineLevel="0" collapsed="false">
      <c r="A1349" s="22" t="s">
        <v>1602</v>
      </c>
      <c r="B1349" s="23" t="n">
        <v>46283</v>
      </c>
      <c r="C1349" s="22" t="s">
        <v>944</v>
      </c>
      <c r="D1349" s="22" t="s">
        <v>1654</v>
      </c>
      <c r="E1349" s="21" t="n">
        <v>1047</v>
      </c>
      <c r="F1349" s="22" t="s">
        <v>1656</v>
      </c>
      <c r="G1349" s="27" t="n">
        <v>1</v>
      </c>
      <c r="H1349" s="17" t="n">
        <v>1497.07</v>
      </c>
      <c r="I1349" s="17" t="n">
        <f aca="false">ROUND(G1349*H1349,2)</f>
        <v>1497.07</v>
      </c>
      <c r="J1349" s="22" t="s">
        <v>725</v>
      </c>
    </row>
    <row r="1350" customFormat="false" ht="15" hidden="false" customHeight="false" outlineLevel="0" collapsed="false">
      <c r="A1350" s="22" t="s">
        <v>1602</v>
      </c>
      <c r="B1350" s="23" t="n">
        <v>46283</v>
      </c>
      <c r="C1350" s="22" t="s">
        <v>944</v>
      </c>
      <c r="D1350" s="22" t="s">
        <v>1654</v>
      </c>
      <c r="E1350" s="21" t="n">
        <v>1047</v>
      </c>
      <c r="F1350" s="22" t="s">
        <v>1657</v>
      </c>
      <c r="G1350" s="27" t="n">
        <v>4</v>
      </c>
      <c r="H1350" s="17" t="n">
        <v>679.66</v>
      </c>
      <c r="I1350" s="17" t="n">
        <f aca="false">ROUND(G1350*H1350,2)</f>
        <v>2718.64</v>
      </c>
      <c r="J1350" s="22" t="s">
        <v>725</v>
      </c>
    </row>
    <row r="1351" customFormat="false" ht="15" hidden="false" customHeight="false" outlineLevel="0" collapsed="false">
      <c r="A1351" s="22" t="s">
        <v>1602</v>
      </c>
      <c r="B1351" s="23" t="n">
        <v>46283</v>
      </c>
      <c r="C1351" s="22" t="s">
        <v>944</v>
      </c>
      <c r="D1351" s="22" t="s">
        <v>1654</v>
      </c>
      <c r="E1351" s="21" t="n">
        <v>1047</v>
      </c>
      <c r="F1351" s="22" t="s">
        <v>1656</v>
      </c>
      <c r="G1351" s="27" t="n">
        <v>1</v>
      </c>
      <c r="H1351" s="17" t="n">
        <v>1475.49</v>
      </c>
      <c r="I1351" s="17" t="n">
        <f aca="false">ROUND(G1351*H1351,2)</f>
        <v>1475.49</v>
      </c>
      <c r="J1351" s="22" t="s">
        <v>725</v>
      </c>
    </row>
    <row r="1352" customFormat="false" ht="15" hidden="false" customHeight="false" outlineLevel="0" collapsed="false">
      <c r="A1352" s="22" t="s">
        <v>1433</v>
      </c>
      <c r="B1352" s="23" t="n">
        <v>46187</v>
      </c>
      <c r="C1352" s="22" t="s">
        <v>946</v>
      </c>
      <c r="D1352" s="22" t="s">
        <v>1640</v>
      </c>
      <c r="E1352" s="21" t="n">
        <v>1047</v>
      </c>
      <c r="F1352" s="22" t="s">
        <v>1658</v>
      </c>
      <c r="G1352" s="27" t="n">
        <v>1</v>
      </c>
      <c r="H1352" s="17" t="n">
        <v>5969.23</v>
      </c>
      <c r="I1352" s="17" t="n">
        <f aca="false">ROUND(G1352*H1352,2)</f>
        <v>5969.23</v>
      </c>
      <c r="J1352" s="22" t="s">
        <v>725</v>
      </c>
    </row>
    <row r="1353" customFormat="false" ht="15" hidden="false" customHeight="false" outlineLevel="0" collapsed="false">
      <c r="A1353" s="22" t="s">
        <v>1433</v>
      </c>
      <c r="B1353" s="23" t="n">
        <v>46187</v>
      </c>
      <c r="C1353" s="22" t="s">
        <v>946</v>
      </c>
      <c r="D1353" s="22" t="s">
        <v>1640</v>
      </c>
      <c r="E1353" s="21" t="n">
        <v>1047</v>
      </c>
      <c r="F1353" s="22" t="s">
        <v>1641</v>
      </c>
      <c r="G1353" s="27" t="n">
        <v>1</v>
      </c>
      <c r="H1353" s="17" t="n">
        <v>10282.92</v>
      </c>
      <c r="I1353" s="17" t="n">
        <f aca="false">ROUND(G1353*H1353,2)</f>
        <v>10282.92</v>
      </c>
      <c r="J1353" s="22" t="s">
        <v>725</v>
      </c>
    </row>
    <row r="1354" customFormat="false" ht="15" hidden="false" customHeight="false" outlineLevel="0" collapsed="false">
      <c r="A1354" s="22" t="s">
        <v>1433</v>
      </c>
      <c r="B1354" s="23" t="n">
        <v>46187</v>
      </c>
      <c r="C1354" s="22" t="s">
        <v>946</v>
      </c>
      <c r="D1354" s="22" t="s">
        <v>1640</v>
      </c>
      <c r="E1354" s="21" t="n">
        <v>1047</v>
      </c>
      <c r="F1354" s="22" t="s">
        <v>1642</v>
      </c>
      <c r="G1354" s="27" t="n">
        <v>1</v>
      </c>
      <c r="H1354" s="17" t="n">
        <v>3812.14</v>
      </c>
      <c r="I1354" s="17" t="n">
        <f aca="false">ROUND(G1354*H1354,2)</f>
        <v>3812.14</v>
      </c>
      <c r="J1354" s="22" t="s">
        <v>725</v>
      </c>
    </row>
    <row r="1355" customFormat="false" ht="15" hidden="false" customHeight="false" outlineLevel="0" collapsed="false">
      <c r="A1355" s="22" t="s">
        <v>1433</v>
      </c>
      <c r="B1355" s="23" t="n">
        <v>46187</v>
      </c>
      <c r="C1355" s="22" t="s">
        <v>946</v>
      </c>
      <c r="D1355" s="22" t="s">
        <v>1640</v>
      </c>
      <c r="E1355" s="21" t="n">
        <v>1047</v>
      </c>
      <c r="F1355" s="22" t="s">
        <v>1641</v>
      </c>
      <c r="G1355" s="27" t="n">
        <v>1</v>
      </c>
      <c r="H1355" s="17" t="n">
        <v>10256.74</v>
      </c>
      <c r="I1355" s="17" t="n">
        <f aca="false">ROUND(G1355*H1355,2)</f>
        <v>10256.74</v>
      </c>
      <c r="J1355" s="22" t="s">
        <v>725</v>
      </c>
    </row>
    <row r="1356" customFormat="false" ht="15" hidden="false" customHeight="false" outlineLevel="0" collapsed="false">
      <c r="A1356" s="22" t="s">
        <v>1433</v>
      </c>
      <c r="B1356" s="23" t="n">
        <v>46187</v>
      </c>
      <c r="C1356" s="22" t="s">
        <v>946</v>
      </c>
      <c r="D1356" s="22" t="s">
        <v>1640</v>
      </c>
      <c r="E1356" s="21" t="n">
        <v>1047</v>
      </c>
      <c r="F1356" s="22" t="s">
        <v>1642</v>
      </c>
      <c r="G1356" s="27" t="n">
        <v>1</v>
      </c>
      <c r="H1356" s="17" t="n">
        <v>3992.9</v>
      </c>
      <c r="I1356" s="17" t="n">
        <f aca="false">ROUND(G1356*H1356,2)</f>
        <v>3992.9</v>
      </c>
      <c r="J1356" s="22" t="s">
        <v>725</v>
      </c>
    </row>
    <row r="1357" customFormat="false" ht="15" hidden="false" customHeight="false" outlineLevel="0" collapsed="false">
      <c r="A1357" s="22" t="s">
        <v>1603</v>
      </c>
      <c r="B1357" s="23" t="n">
        <v>46284</v>
      </c>
      <c r="C1357" s="22" t="s">
        <v>986</v>
      </c>
      <c r="D1357" s="22" t="s">
        <v>1640</v>
      </c>
      <c r="E1357" s="21" t="n">
        <v>1047</v>
      </c>
      <c r="F1357" s="22" t="s">
        <v>1642</v>
      </c>
      <c r="G1357" s="27" t="n">
        <v>1</v>
      </c>
      <c r="H1357" s="17" t="n">
        <v>3816.3</v>
      </c>
      <c r="I1357" s="17" t="n">
        <f aca="false">ROUND(G1357*H1357,2)</f>
        <v>3816.3</v>
      </c>
      <c r="J1357" s="22" t="s">
        <v>725</v>
      </c>
    </row>
    <row r="1358" customFormat="false" ht="15" hidden="false" customHeight="false" outlineLevel="0" collapsed="false">
      <c r="A1358" s="22" t="s">
        <v>1603</v>
      </c>
      <c r="B1358" s="23" t="n">
        <v>46284</v>
      </c>
      <c r="C1358" s="22" t="s">
        <v>986</v>
      </c>
      <c r="D1358" s="22" t="s">
        <v>1640</v>
      </c>
      <c r="E1358" s="21" t="n">
        <v>1047</v>
      </c>
      <c r="F1358" s="22" t="s">
        <v>1658</v>
      </c>
      <c r="G1358" s="27" t="n">
        <v>1</v>
      </c>
      <c r="H1358" s="17" t="n">
        <v>6442.16</v>
      </c>
      <c r="I1358" s="17" t="n">
        <f aca="false">ROUND(G1358*H1358,2)</f>
        <v>6442.16</v>
      </c>
      <c r="J1358" s="22" t="s">
        <v>725</v>
      </c>
    </row>
    <row r="1359" customFormat="false" ht="15" hidden="false" customHeight="false" outlineLevel="0" collapsed="false">
      <c r="A1359" s="22" t="s">
        <v>1603</v>
      </c>
      <c r="B1359" s="23" t="n">
        <v>46284</v>
      </c>
      <c r="C1359" s="22" t="s">
        <v>986</v>
      </c>
      <c r="D1359" s="22" t="s">
        <v>1640</v>
      </c>
      <c r="E1359" s="21" t="n">
        <v>1047</v>
      </c>
      <c r="F1359" s="22" t="s">
        <v>1641</v>
      </c>
      <c r="G1359" s="27" t="n">
        <v>1</v>
      </c>
      <c r="H1359" s="17" t="n">
        <v>9809.5</v>
      </c>
      <c r="I1359" s="17" t="n">
        <f aca="false">ROUND(G1359*H1359,2)</f>
        <v>9809.5</v>
      </c>
      <c r="J1359" s="22" t="s">
        <v>725</v>
      </c>
    </row>
    <row r="1360" customFormat="false" ht="15" hidden="false" customHeight="false" outlineLevel="0" collapsed="false">
      <c r="A1360" s="22" t="s">
        <v>1603</v>
      </c>
      <c r="B1360" s="23" t="n">
        <v>46284</v>
      </c>
      <c r="C1360" s="22" t="s">
        <v>986</v>
      </c>
      <c r="D1360" s="22" t="s">
        <v>1640</v>
      </c>
      <c r="E1360" s="21" t="n">
        <v>1047</v>
      </c>
      <c r="F1360" s="22" t="s">
        <v>1643</v>
      </c>
      <c r="G1360" s="27" t="n">
        <v>1</v>
      </c>
      <c r="H1360" s="17" t="n">
        <v>7637.61</v>
      </c>
      <c r="I1360" s="17" t="n">
        <f aca="false">ROUND(G1360*H1360,2)</f>
        <v>7637.61</v>
      </c>
      <c r="J1360" s="22" t="s">
        <v>725</v>
      </c>
    </row>
    <row r="1361" customFormat="false" ht="15" hidden="false" customHeight="false" outlineLevel="0" collapsed="false">
      <c r="A1361" s="22" t="s">
        <v>1599</v>
      </c>
      <c r="B1361" s="23" t="n">
        <v>46279</v>
      </c>
      <c r="C1361" s="22" t="s">
        <v>931</v>
      </c>
      <c r="D1361" s="22" t="s">
        <v>1618</v>
      </c>
      <c r="E1361" s="21" t="n">
        <v>1047</v>
      </c>
      <c r="F1361" s="22" t="s">
        <v>1653</v>
      </c>
      <c r="G1361" s="27" t="n">
        <v>27</v>
      </c>
      <c r="H1361" s="17" t="n">
        <v>97</v>
      </c>
      <c r="I1361" s="17" t="n">
        <f aca="false">ROUND(G1361*H1361,2)</f>
        <v>2619</v>
      </c>
      <c r="J1361" s="22" t="s">
        <v>725</v>
      </c>
    </row>
    <row r="1362" customFormat="false" ht="15" hidden="false" customHeight="false" outlineLevel="0" collapsed="false">
      <c r="A1362" s="22" t="s">
        <v>1599</v>
      </c>
      <c r="B1362" s="23" t="n">
        <v>46279</v>
      </c>
      <c r="C1362" s="22" t="s">
        <v>931</v>
      </c>
      <c r="D1362" s="22" t="s">
        <v>1618</v>
      </c>
      <c r="E1362" s="21" t="n">
        <v>1047</v>
      </c>
      <c r="F1362" s="22" t="s">
        <v>1653</v>
      </c>
      <c r="G1362" s="27" t="n">
        <v>8</v>
      </c>
      <c r="H1362" s="17" t="n">
        <v>95.01</v>
      </c>
      <c r="I1362" s="17" t="n">
        <f aca="false">ROUND(G1362*H1362,2)</f>
        <v>760.08</v>
      </c>
      <c r="J1362" s="22" t="s">
        <v>725</v>
      </c>
    </row>
    <row r="1363" customFormat="false" ht="15" hidden="false" customHeight="false" outlineLevel="0" collapsed="false">
      <c r="A1363" s="22" t="s">
        <v>1599</v>
      </c>
      <c r="B1363" s="23" t="n">
        <v>46279</v>
      </c>
      <c r="C1363" s="22" t="s">
        <v>931</v>
      </c>
      <c r="D1363" s="22" t="s">
        <v>1618</v>
      </c>
      <c r="E1363" s="21" t="n">
        <v>1047</v>
      </c>
      <c r="F1363" s="22" t="s">
        <v>1619</v>
      </c>
      <c r="G1363" s="27" t="n">
        <v>16</v>
      </c>
      <c r="H1363" s="17" t="n">
        <v>88.34</v>
      </c>
      <c r="I1363" s="17" t="n">
        <f aca="false">ROUND(G1363*H1363,2)</f>
        <v>1413.44</v>
      </c>
      <c r="J1363" s="22" t="s">
        <v>725</v>
      </c>
    </row>
    <row r="1364" customFormat="false" ht="15" hidden="false" customHeight="false" outlineLevel="0" collapsed="false">
      <c r="A1364" s="22" t="s">
        <v>1599</v>
      </c>
      <c r="B1364" s="23" t="n">
        <v>46279</v>
      </c>
      <c r="C1364" s="22" t="s">
        <v>931</v>
      </c>
      <c r="D1364" s="22" t="s">
        <v>1618</v>
      </c>
      <c r="E1364" s="21" t="n">
        <v>1047</v>
      </c>
      <c r="F1364" s="22" t="s">
        <v>1653</v>
      </c>
      <c r="G1364" s="27" t="n">
        <v>17</v>
      </c>
      <c r="H1364" s="17" t="n">
        <v>101.79</v>
      </c>
      <c r="I1364" s="17" t="n">
        <f aca="false">ROUND(G1364*H1364,2)</f>
        <v>1730.43</v>
      </c>
      <c r="J1364" s="22" t="s">
        <v>725</v>
      </c>
    </row>
    <row r="1365" customFormat="false" ht="15" hidden="false" customHeight="false" outlineLevel="0" collapsed="false">
      <c r="A1365" s="22" t="s">
        <v>1599</v>
      </c>
      <c r="B1365" s="23" t="n">
        <v>46279</v>
      </c>
      <c r="C1365" s="22" t="s">
        <v>931</v>
      </c>
      <c r="D1365" s="22" t="s">
        <v>1618</v>
      </c>
      <c r="E1365" s="21" t="n">
        <v>1047</v>
      </c>
      <c r="F1365" s="22" t="s">
        <v>1629</v>
      </c>
      <c r="G1365" s="27" t="n">
        <v>37</v>
      </c>
      <c r="H1365" s="17" t="n">
        <v>65.54</v>
      </c>
      <c r="I1365" s="17" t="n">
        <f aca="false">ROUND(G1365*H1365,2)</f>
        <v>2424.98</v>
      </c>
      <c r="J1365" s="22" t="s">
        <v>725</v>
      </c>
    </row>
    <row r="1366" customFormat="false" ht="15" hidden="false" customHeight="false" outlineLevel="0" collapsed="false">
      <c r="A1366" s="22" t="s">
        <v>1190</v>
      </c>
      <c r="B1366" s="23" t="n">
        <v>46095</v>
      </c>
      <c r="C1366" s="22" t="s">
        <v>944</v>
      </c>
      <c r="D1366" s="22" t="s">
        <v>1654</v>
      </c>
      <c r="E1366" s="21" t="n">
        <v>1047</v>
      </c>
      <c r="F1366" s="22" t="s">
        <v>1657</v>
      </c>
      <c r="G1366" s="27" t="n">
        <v>3</v>
      </c>
      <c r="H1366" s="17" t="n">
        <v>718.67</v>
      </c>
      <c r="I1366" s="17" t="n">
        <f aca="false">ROUND(G1366*H1366,2)</f>
        <v>2156.01</v>
      </c>
      <c r="J1366" s="22" t="s">
        <v>725</v>
      </c>
    </row>
    <row r="1367" customFormat="false" ht="15" hidden="false" customHeight="false" outlineLevel="0" collapsed="false">
      <c r="A1367" s="22" t="s">
        <v>1190</v>
      </c>
      <c r="B1367" s="23" t="n">
        <v>46095</v>
      </c>
      <c r="C1367" s="22" t="s">
        <v>944</v>
      </c>
      <c r="D1367" s="22" t="s">
        <v>1654</v>
      </c>
      <c r="E1367" s="21" t="n">
        <v>1047</v>
      </c>
      <c r="F1367" s="22" t="s">
        <v>1655</v>
      </c>
      <c r="G1367" s="27" t="n">
        <v>3</v>
      </c>
      <c r="H1367" s="17" t="n">
        <v>889.18</v>
      </c>
      <c r="I1367" s="17" t="n">
        <f aca="false">ROUND(G1367*H1367,2)</f>
        <v>2667.54</v>
      </c>
      <c r="J1367" s="22" t="s">
        <v>725</v>
      </c>
    </row>
    <row r="1368" customFormat="false" ht="15" hidden="false" customHeight="false" outlineLevel="0" collapsed="false">
      <c r="A1368" s="22" t="s">
        <v>1190</v>
      </c>
      <c r="B1368" s="23" t="n">
        <v>46095</v>
      </c>
      <c r="C1368" s="22" t="s">
        <v>944</v>
      </c>
      <c r="D1368" s="22" t="s">
        <v>1654</v>
      </c>
      <c r="E1368" s="21" t="n">
        <v>1047</v>
      </c>
      <c r="F1368" s="22" t="s">
        <v>1656</v>
      </c>
      <c r="G1368" s="27" t="n">
        <v>1</v>
      </c>
      <c r="H1368" s="17" t="n">
        <v>1528.37</v>
      </c>
      <c r="I1368" s="17" t="n">
        <f aca="false">ROUND(G1368*H1368,2)</f>
        <v>1528.37</v>
      </c>
      <c r="J1368" s="22" t="s">
        <v>725</v>
      </c>
    </row>
    <row r="1369" customFormat="false" ht="15" hidden="false" customHeight="false" outlineLevel="0" collapsed="false">
      <c r="A1369" s="22" t="s">
        <v>1190</v>
      </c>
      <c r="B1369" s="23" t="n">
        <v>46095</v>
      </c>
      <c r="C1369" s="22" t="s">
        <v>944</v>
      </c>
      <c r="D1369" s="22" t="s">
        <v>1654</v>
      </c>
      <c r="E1369" s="21" t="n">
        <v>1047</v>
      </c>
      <c r="F1369" s="22" t="s">
        <v>1655</v>
      </c>
      <c r="G1369" s="27" t="n">
        <v>2</v>
      </c>
      <c r="H1369" s="17" t="n">
        <v>899.68</v>
      </c>
      <c r="I1369" s="17" t="n">
        <f aca="false">ROUND(G1369*H1369,2)</f>
        <v>1799.36</v>
      </c>
      <c r="J1369" s="22" t="s">
        <v>725</v>
      </c>
    </row>
    <row r="1370" customFormat="false" ht="15" hidden="false" customHeight="false" outlineLevel="0" collapsed="false">
      <c r="A1370" s="22" t="s">
        <v>1190</v>
      </c>
      <c r="B1370" s="23" t="n">
        <v>46095</v>
      </c>
      <c r="C1370" s="22" t="s">
        <v>944</v>
      </c>
      <c r="D1370" s="22" t="s">
        <v>1654</v>
      </c>
      <c r="E1370" s="21" t="n">
        <v>1047</v>
      </c>
      <c r="F1370" s="22" t="s">
        <v>1656</v>
      </c>
      <c r="G1370" s="27" t="n">
        <v>2</v>
      </c>
      <c r="H1370" s="17" t="n">
        <v>1437.6</v>
      </c>
      <c r="I1370" s="17" t="n">
        <f aca="false">ROUND(G1370*H1370,2)</f>
        <v>2875.2</v>
      </c>
      <c r="J1370" s="22" t="s">
        <v>725</v>
      </c>
    </row>
    <row r="1371" customFormat="false" ht="15" hidden="false" customHeight="false" outlineLevel="0" collapsed="false">
      <c r="A1371" s="22" t="s">
        <v>1456</v>
      </c>
      <c r="B1371" s="23" t="n">
        <v>46196</v>
      </c>
      <c r="C1371" s="22" t="s">
        <v>1021</v>
      </c>
      <c r="D1371" s="22" t="s">
        <v>1630</v>
      </c>
      <c r="E1371" s="21" t="n">
        <v>1047</v>
      </c>
      <c r="F1371" s="22" t="s">
        <v>1631</v>
      </c>
      <c r="G1371" s="27" t="n">
        <v>4</v>
      </c>
      <c r="H1371" s="17" t="n">
        <v>237.51</v>
      </c>
      <c r="I1371" s="17" t="n">
        <f aca="false">ROUND(G1371*H1371,2)</f>
        <v>950.04</v>
      </c>
      <c r="J1371" s="22" t="s">
        <v>725</v>
      </c>
    </row>
    <row r="1372" customFormat="false" ht="15" hidden="false" customHeight="false" outlineLevel="0" collapsed="false">
      <c r="A1372" s="22" t="s">
        <v>1456</v>
      </c>
      <c r="B1372" s="23" t="n">
        <v>46196</v>
      </c>
      <c r="C1372" s="22" t="s">
        <v>1021</v>
      </c>
      <c r="D1372" s="22" t="s">
        <v>1630</v>
      </c>
      <c r="E1372" s="21" t="n">
        <v>1047</v>
      </c>
      <c r="F1372" s="22" t="s">
        <v>1631</v>
      </c>
      <c r="G1372" s="27" t="n">
        <v>9</v>
      </c>
      <c r="H1372" s="17" t="n">
        <v>226.77</v>
      </c>
      <c r="I1372" s="17" t="n">
        <f aca="false">ROUND(G1372*H1372,2)</f>
        <v>2040.93</v>
      </c>
      <c r="J1372" s="22" t="s">
        <v>725</v>
      </c>
    </row>
    <row r="1373" customFormat="false" ht="15" hidden="false" customHeight="false" outlineLevel="0" collapsed="false">
      <c r="A1373" s="22" t="s">
        <v>1456</v>
      </c>
      <c r="B1373" s="23" t="n">
        <v>46196</v>
      </c>
      <c r="C1373" s="22" t="s">
        <v>1021</v>
      </c>
      <c r="D1373" s="22" t="s">
        <v>1630</v>
      </c>
      <c r="E1373" s="21" t="n">
        <v>1047</v>
      </c>
      <c r="F1373" s="22" t="s">
        <v>1652</v>
      </c>
      <c r="G1373" s="27" t="n">
        <v>12</v>
      </c>
      <c r="H1373" s="17" t="n">
        <v>75.97</v>
      </c>
      <c r="I1373" s="17" t="n">
        <f aca="false">ROUND(G1373*H1373,2)</f>
        <v>911.64</v>
      </c>
      <c r="J1373" s="22" t="s">
        <v>725</v>
      </c>
    </row>
    <row r="1374" customFormat="false" ht="15" hidden="false" customHeight="false" outlineLevel="0" collapsed="false">
      <c r="A1374" s="22" t="s">
        <v>1456</v>
      </c>
      <c r="B1374" s="23" t="n">
        <v>46196</v>
      </c>
      <c r="C1374" s="22" t="s">
        <v>1021</v>
      </c>
      <c r="D1374" s="22" t="s">
        <v>1630</v>
      </c>
      <c r="E1374" s="21" t="n">
        <v>1047</v>
      </c>
      <c r="F1374" s="22" t="s">
        <v>1632</v>
      </c>
      <c r="G1374" s="27" t="n">
        <v>9</v>
      </c>
      <c r="H1374" s="17" t="n">
        <v>123.4</v>
      </c>
      <c r="I1374" s="17" t="n">
        <f aca="false">ROUND(G1374*H1374,2)</f>
        <v>1110.6</v>
      </c>
      <c r="J1374" s="22" t="s">
        <v>725</v>
      </c>
    </row>
    <row r="1375" customFormat="false" ht="15" hidden="false" customHeight="false" outlineLevel="0" collapsed="false">
      <c r="A1375" s="22" t="s">
        <v>1456</v>
      </c>
      <c r="B1375" s="23" t="n">
        <v>46196</v>
      </c>
      <c r="C1375" s="22" t="s">
        <v>1021</v>
      </c>
      <c r="D1375" s="22" t="s">
        <v>1630</v>
      </c>
      <c r="E1375" s="21" t="n">
        <v>1047</v>
      </c>
      <c r="F1375" s="22" t="s">
        <v>1652</v>
      </c>
      <c r="G1375" s="27" t="n">
        <v>31</v>
      </c>
      <c r="H1375" s="17" t="n">
        <v>76.88</v>
      </c>
      <c r="I1375" s="17" t="n">
        <f aca="false">ROUND(G1375*H1375,2)</f>
        <v>2383.28</v>
      </c>
      <c r="J1375" s="22" t="s">
        <v>725</v>
      </c>
    </row>
    <row r="1376" customFormat="false" ht="15" hidden="false" customHeight="false" outlineLevel="0" collapsed="false">
      <c r="A1376" s="22" t="s">
        <v>1382</v>
      </c>
      <c r="B1376" s="23" t="n">
        <v>46162</v>
      </c>
      <c r="C1376" s="22" t="s">
        <v>959</v>
      </c>
      <c r="D1376" s="22" t="s">
        <v>1633</v>
      </c>
      <c r="E1376" s="21" t="n">
        <v>1047</v>
      </c>
      <c r="F1376" s="22" t="s">
        <v>1635</v>
      </c>
      <c r="G1376" s="27" t="n">
        <v>28</v>
      </c>
      <c r="H1376" s="17" t="n">
        <v>84.61</v>
      </c>
      <c r="I1376" s="17" t="n">
        <f aca="false">ROUND(G1376*H1376,2)</f>
        <v>2369.08</v>
      </c>
      <c r="J1376" s="22" t="s">
        <v>728</v>
      </c>
    </row>
    <row r="1377" customFormat="false" ht="15" hidden="false" customHeight="false" outlineLevel="0" collapsed="false">
      <c r="A1377" s="22" t="s">
        <v>1382</v>
      </c>
      <c r="B1377" s="23" t="n">
        <v>46162</v>
      </c>
      <c r="C1377" s="22" t="s">
        <v>959</v>
      </c>
      <c r="D1377" s="22" t="s">
        <v>1633</v>
      </c>
      <c r="E1377" s="21" t="n">
        <v>1047</v>
      </c>
      <c r="F1377" s="22" t="s">
        <v>1635</v>
      </c>
      <c r="G1377" s="27" t="n">
        <v>8</v>
      </c>
      <c r="H1377" s="17" t="n">
        <v>86.05</v>
      </c>
      <c r="I1377" s="17" t="n">
        <f aca="false">ROUND(G1377*H1377,2)</f>
        <v>688.4</v>
      </c>
      <c r="J1377" s="22" t="s">
        <v>728</v>
      </c>
    </row>
    <row r="1378" customFormat="false" ht="15" hidden="false" customHeight="false" outlineLevel="0" collapsed="false">
      <c r="A1378" s="22" t="s">
        <v>1382</v>
      </c>
      <c r="B1378" s="23" t="n">
        <v>46162</v>
      </c>
      <c r="C1378" s="22" t="s">
        <v>959</v>
      </c>
      <c r="D1378" s="22" t="s">
        <v>1633</v>
      </c>
      <c r="E1378" s="21" t="n">
        <v>1047</v>
      </c>
      <c r="F1378" s="22" t="s">
        <v>1635</v>
      </c>
      <c r="G1378" s="27" t="n">
        <v>18</v>
      </c>
      <c r="H1378" s="17" t="n">
        <v>84.92</v>
      </c>
      <c r="I1378" s="17" t="n">
        <f aca="false">ROUND(G1378*H1378,2)</f>
        <v>1528.56</v>
      </c>
      <c r="J1378" s="22" t="s">
        <v>728</v>
      </c>
    </row>
    <row r="1379" customFormat="false" ht="15" hidden="false" customHeight="false" outlineLevel="0" collapsed="false">
      <c r="A1379" s="22" t="s">
        <v>1382</v>
      </c>
      <c r="B1379" s="23" t="n">
        <v>46162</v>
      </c>
      <c r="C1379" s="22" t="s">
        <v>959</v>
      </c>
      <c r="D1379" s="22" t="s">
        <v>1633</v>
      </c>
      <c r="E1379" s="21" t="n">
        <v>1047</v>
      </c>
      <c r="F1379" s="22" t="s">
        <v>1636</v>
      </c>
      <c r="G1379" s="27" t="n">
        <v>6</v>
      </c>
      <c r="H1379" s="17" t="n">
        <v>130.27</v>
      </c>
      <c r="I1379" s="17" t="n">
        <f aca="false">ROUND(G1379*H1379,2)</f>
        <v>781.62</v>
      </c>
      <c r="J1379" s="22" t="s">
        <v>728</v>
      </c>
    </row>
    <row r="1380" customFormat="false" ht="15" hidden="false" customHeight="false" outlineLevel="0" collapsed="false">
      <c r="A1380" s="22" t="s">
        <v>1486</v>
      </c>
      <c r="B1380" s="23" t="n">
        <v>46209</v>
      </c>
      <c r="C1380" s="22" t="s">
        <v>959</v>
      </c>
      <c r="D1380" s="22" t="s">
        <v>1633</v>
      </c>
      <c r="E1380" s="21" t="n">
        <v>1047</v>
      </c>
      <c r="F1380" s="22" t="s">
        <v>1635</v>
      </c>
      <c r="G1380" s="27" t="n">
        <v>31</v>
      </c>
      <c r="H1380" s="17" t="n">
        <v>81.77</v>
      </c>
      <c r="I1380" s="17" t="n">
        <f aca="false">ROUND(G1380*H1380,2)</f>
        <v>2534.87</v>
      </c>
      <c r="J1380" s="22" t="s">
        <v>725</v>
      </c>
    </row>
    <row r="1381" customFormat="false" ht="15" hidden="false" customHeight="false" outlineLevel="0" collapsed="false">
      <c r="A1381" s="22" t="s">
        <v>1486</v>
      </c>
      <c r="B1381" s="23" t="n">
        <v>46209</v>
      </c>
      <c r="C1381" s="22" t="s">
        <v>959</v>
      </c>
      <c r="D1381" s="22" t="s">
        <v>1633</v>
      </c>
      <c r="E1381" s="21" t="n">
        <v>1047</v>
      </c>
      <c r="F1381" s="22" t="s">
        <v>1636</v>
      </c>
      <c r="G1381" s="27" t="n">
        <v>12</v>
      </c>
      <c r="H1381" s="17" t="n">
        <v>130.74</v>
      </c>
      <c r="I1381" s="17" t="n">
        <f aca="false">ROUND(G1381*H1381,2)</f>
        <v>1568.88</v>
      </c>
      <c r="J1381" s="22" t="s">
        <v>725</v>
      </c>
    </row>
    <row r="1382" customFormat="false" ht="15" hidden="false" customHeight="false" outlineLevel="0" collapsed="false">
      <c r="A1382" s="22" t="s">
        <v>1486</v>
      </c>
      <c r="B1382" s="23" t="n">
        <v>46209</v>
      </c>
      <c r="C1382" s="22" t="s">
        <v>959</v>
      </c>
      <c r="D1382" s="22" t="s">
        <v>1633</v>
      </c>
      <c r="E1382" s="21" t="n">
        <v>1047</v>
      </c>
      <c r="F1382" s="22" t="s">
        <v>1636</v>
      </c>
      <c r="G1382" s="27" t="n">
        <v>18</v>
      </c>
      <c r="H1382" s="17" t="n">
        <v>130.93</v>
      </c>
      <c r="I1382" s="17" t="n">
        <f aca="false">ROUND(G1382*H1382,2)</f>
        <v>2356.74</v>
      </c>
      <c r="J1382" s="22" t="s">
        <v>725</v>
      </c>
    </row>
    <row r="1383" customFormat="false" ht="15" hidden="false" customHeight="false" outlineLevel="0" collapsed="false">
      <c r="A1383" s="22" t="s">
        <v>1486</v>
      </c>
      <c r="B1383" s="23" t="n">
        <v>46209</v>
      </c>
      <c r="C1383" s="22" t="s">
        <v>959</v>
      </c>
      <c r="D1383" s="22" t="s">
        <v>1633</v>
      </c>
      <c r="E1383" s="21" t="n">
        <v>1047</v>
      </c>
      <c r="F1383" s="22" t="s">
        <v>1635</v>
      </c>
      <c r="G1383" s="27" t="n">
        <v>21</v>
      </c>
      <c r="H1383" s="17" t="n">
        <v>83.35</v>
      </c>
      <c r="I1383" s="17" t="n">
        <f aca="false">ROUND(G1383*H1383,2)</f>
        <v>1750.35</v>
      </c>
      <c r="J1383" s="22" t="s">
        <v>725</v>
      </c>
    </row>
    <row r="1384" customFormat="false" ht="15" hidden="false" customHeight="false" outlineLevel="0" collapsed="false">
      <c r="A1384" s="22" t="s">
        <v>1486</v>
      </c>
      <c r="B1384" s="23" t="n">
        <v>46209</v>
      </c>
      <c r="C1384" s="22" t="s">
        <v>959</v>
      </c>
      <c r="D1384" s="22" t="s">
        <v>1633</v>
      </c>
      <c r="E1384" s="21" t="n">
        <v>1047</v>
      </c>
      <c r="F1384" s="22" t="s">
        <v>1636</v>
      </c>
      <c r="G1384" s="27" t="n">
        <v>21</v>
      </c>
      <c r="H1384" s="17" t="n">
        <v>122.79</v>
      </c>
      <c r="I1384" s="17" t="n">
        <f aca="false">ROUND(G1384*H1384,2)</f>
        <v>2578.59</v>
      </c>
      <c r="J1384" s="22" t="s">
        <v>725</v>
      </c>
    </row>
    <row r="1385" customFormat="false" ht="15" hidden="false" customHeight="false" outlineLevel="0" collapsed="false">
      <c r="A1385" s="22" t="s">
        <v>1562</v>
      </c>
      <c r="B1385" s="23" t="n">
        <v>46247</v>
      </c>
      <c r="C1385" s="22" t="s">
        <v>939</v>
      </c>
      <c r="D1385" s="22" t="s">
        <v>1621</v>
      </c>
      <c r="E1385" s="21" t="n">
        <v>1047</v>
      </c>
      <c r="F1385" s="22" t="s">
        <v>1624</v>
      </c>
      <c r="G1385" s="27" t="n">
        <v>34</v>
      </c>
      <c r="H1385" s="17" t="n">
        <v>18.8</v>
      </c>
      <c r="I1385" s="17" t="n">
        <f aca="false">ROUND(G1385*H1385,2)</f>
        <v>639.2</v>
      </c>
      <c r="J1385" s="22" t="s">
        <v>728</v>
      </c>
    </row>
    <row r="1386" customFormat="false" ht="15" hidden="false" customHeight="false" outlineLevel="0" collapsed="false">
      <c r="A1386" s="22" t="s">
        <v>1562</v>
      </c>
      <c r="B1386" s="23" t="n">
        <v>46247</v>
      </c>
      <c r="C1386" s="22" t="s">
        <v>939</v>
      </c>
      <c r="D1386" s="22" t="s">
        <v>1621</v>
      </c>
      <c r="E1386" s="21" t="n">
        <v>1047</v>
      </c>
      <c r="F1386" s="22" t="s">
        <v>1622</v>
      </c>
      <c r="G1386" s="27" t="n">
        <v>22</v>
      </c>
      <c r="H1386" s="17" t="n">
        <v>96.84</v>
      </c>
      <c r="I1386" s="17" t="n">
        <f aca="false">ROUND(G1386*H1386,2)</f>
        <v>2130.48</v>
      </c>
      <c r="J1386" s="22" t="s">
        <v>728</v>
      </c>
    </row>
    <row r="1387" customFormat="false" ht="15" hidden="false" customHeight="false" outlineLevel="0" collapsed="false">
      <c r="A1387" s="22" t="s">
        <v>1562</v>
      </c>
      <c r="B1387" s="23" t="n">
        <v>46247</v>
      </c>
      <c r="C1387" s="22" t="s">
        <v>939</v>
      </c>
      <c r="D1387" s="22" t="s">
        <v>1621</v>
      </c>
      <c r="E1387" s="21" t="n">
        <v>1047</v>
      </c>
      <c r="F1387" s="22" t="s">
        <v>1622</v>
      </c>
      <c r="G1387" s="27" t="n">
        <v>22</v>
      </c>
      <c r="H1387" s="17" t="n">
        <v>95.09</v>
      </c>
      <c r="I1387" s="17" t="n">
        <f aca="false">ROUND(G1387*H1387,2)</f>
        <v>2091.98</v>
      </c>
      <c r="J1387" s="22" t="s">
        <v>728</v>
      </c>
    </row>
    <row r="1388" customFormat="false" ht="15" hidden="false" customHeight="false" outlineLevel="0" collapsed="false">
      <c r="A1388" s="22" t="s">
        <v>1562</v>
      </c>
      <c r="B1388" s="23" t="n">
        <v>46247</v>
      </c>
      <c r="C1388" s="22" t="s">
        <v>939</v>
      </c>
      <c r="D1388" s="22" t="s">
        <v>1621</v>
      </c>
      <c r="E1388" s="21" t="n">
        <v>1047</v>
      </c>
      <c r="F1388" s="22" t="s">
        <v>1622</v>
      </c>
      <c r="G1388" s="27" t="n">
        <v>7</v>
      </c>
      <c r="H1388" s="17" t="n">
        <v>98.97</v>
      </c>
      <c r="I1388" s="17" t="n">
        <f aca="false">ROUND(G1388*H1388,2)</f>
        <v>692.79</v>
      </c>
      <c r="J1388" s="22" t="s">
        <v>728</v>
      </c>
    </row>
    <row r="1389" customFormat="false" ht="15" hidden="false" customHeight="false" outlineLevel="0" collapsed="false">
      <c r="A1389" s="22" t="s">
        <v>1562</v>
      </c>
      <c r="B1389" s="23" t="n">
        <v>46247</v>
      </c>
      <c r="C1389" s="22" t="s">
        <v>939</v>
      </c>
      <c r="D1389" s="22" t="s">
        <v>1621</v>
      </c>
      <c r="E1389" s="21" t="n">
        <v>1047</v>
      </c>
      <c r="F1389" s="22" t="s">
        <v>1623</v>
      </c>
      <c r="G1389" s="27" t="n">
        <v>15</v>
      </c>
      <c r="H1389" s="17" t="n">
        <v>140.89</v>
      </c>
      <c r="I1389" s="17" t="n">
        <f aca="false">ROUND(G1389*H1389,2)</f>
        <v>2113.35</v>
      </c>
      <c r="J1389" s="22" t="s">
        <v>728</v>
      </c>
    </row>
    <row r="1390" customFormat="false" ht="15" hidden="false" customHeight="false" outlineLevel="0" collapsed="false">
      <c r="A1390" s="22" t="s">
        <v>1281</v>
      </c>
      <c r="B1390" s="23" t="n">
        <v>46130</v>
      </c>
      <c r="C1390" s="22" t="s">
        <v>935</v>
      </c>
      <c r="D1390" s="22" t="s">
        <v>1648</v>
      </c>
      <c r="E1390" s="21" t="n">
        <v>1047</v>
      </c>
      <c r="F1390" s="22" t="s">
        <v>1649</v>
      </c>
      <c r="G1390" s="27" t="n">
        <v>9</v>
      </c>
      <c r="H1390" s="17" t="n">
        <v>169</v>
      </c>
      <c r="I1390" s="17" t="n">
        <f aca="false">ROUND(G1390*H1390,2)</f>
        <v>1521</v>
      </c>
      <c r="J1390" s="22" t="s">
        <v>725</v>
      </c>
    </row>
    <row r="1391" customFormat="false" ht="15" hidden="false" customHeight="false" outlineLevel="0" collapsed="false">
      <c r="A1391" s="22" t="s">
        <v>1281</v>
      </c>
      <c r="B1391" s="23" t="n">
        <v>46130</v>
      </c>
      <c r="C1391" s="22" t="s">
        <v>935</v>
      </c>
      <c r="D1391" s="22" t="s">
        <v>1648</v>
      </c>
      <c r="E1391" s="21" t="n">
        <v>1047</v>
      </c>
      <c r="F1391" s="22" t="s">
        <v>1651</v>
      </c>
      <c r="G1391" s="27" t="n">
        <v>19</v>
      </c>
      <c r="H1391" s="17" t="n">
        <v>35.09</v>
      </c>
      <c r="I1391" s="17" t="n">
        <f aca="false">ROUND(G1391*H1391,2)</f>
        <v>666.71</v>
      </c>
      <c r="J1391" s="22" t="s">
        <v>725</v>
      </c>
    </row>
    <row r="1392" customFormat="false" ht="15" hidden="false" customHeight="false" outlineLevel="0" collapsed="false">
      <c r="A1392" s="22" t="s">
        <v>1281</v>
      </c>
      <c r="B1392" s="23" t="n">
        <v>46130</v>
      </c>
      <c r="C1392" s="22" t="s">
        <v>935</v>
      </c>
      <c r="D1392" s="22" t="s">
        <v>1648</v>
      </c>
      <c r="E1392" s="21" t="n">
        <v>1047</v>
      </c>
      <c r="F1392" s="22" t="s">
        <v>1650</v>
      </c>
      <c r="G1392" s="27" t="n">
        <v>43</v>
      </c>
      <c r="H1392" s="17" t="n">
        <v>43.62</v>
      </c>
      <c r="I1392" s="17" t="n">
        <f aca="false">ROUND(G1392*H1392,2)</f>
        <v>1875.66</v>
      </c>
      <c r="J1392" s="22" t="s">
        <v>725</v>
      </c>
    </row>
    <row r="1393" customFormat="false" ht="15" hidden="false" customHeight="false" outlineLevel="0" collapsed="false">
      <c r="A1393" s="22" t="s">
        <v>1281</v>
      </c>
      <c r="B1393" s="23" t="n">
        <v>46130</v>
      </c>
      <c r="C1393" s="22" t="s">
        <v>935</v>
      </c>
      <c r="D1393" s="22" t="s">
        <v>1648</v>
      </c>
      <c r="E1393" s="21" t="n">
        <v>1047</v>
      </c>
      <c r="F1393" s="22" t="s">
        <v>1651</v>
      </c>
      <c r="G1393" s="27" t="n">
        <v>67</v>
      </c>
      <c r="H1393" s="17" t="n">
        <v>37.6</v>
      </c>
      <c r="I1393" s="17" t="n">
        <f aca="false">ROUND(G1393*H1393,2)</f>
        <v>2519.2</v>
      </c>
      <c r="J1393" s="22" t="s">
        <v>725</v>
      </c>
    </row>
    <row r="1394" customFormat="false" ht="15" hidden="false" customHeight="false" outlineLevel="0" collapsed="false">
      <c r="A1394" s="22" t="s">
        <v>1314</v>
      </c>
      <c r="B1394" s="23" t="n">
        <v>46142</v>
      </c>
      <c r="C1394" s="22" t="s">
        <v>959</v>
      </c>
      <c r="D1394" s="22" t="s">
        <v>1633</v>
      </c>
      <c r="E1394" s="21" t="n">
        <v>1047</v>
      </c>
      <c r="F1394" s="22" t="s">
        <v>1635</v>
      </c>
      <c r="G1394" s="27" t="n">
        <v>22</v>
      </c>
      <c r="H1394" s="17" t="n">
        <v>87.3</v>
      </c>
      <c r="I1394" s="17" t="n">
        <f aca="false">ROUND(G1394*H1394,2)</f>
        <v>1920.6</v>
      </c>
      <c r="J1394" s="22" t="s">
        <v>725</v>
      </c>
    </row>
    <row r="1395" customFormat="false" ht="15" hidden="false" customHeight="false" outlineLevel="0" collapsed="false">
      <c r="A1395" s="22" t="s">
        <v>1314</v>
      </c>
      <c r="B1395" s="23" t="n">
        <v>46142</v>
      </c>
      <c r="C1395" s="22" t="s">
        <v>959</v>
      </c>
      <c r="D1395" s="22" t="s">
        <v>1633</v>
      </c>
      <c r="E1395" s="21" t="n">
        <v>1047</v>
      </c>
      <c r="F1395" s="22" t="s">
        <v>1634</v>
      </c>
      <c r="G1395" s="27" t="n">
        <v>18</v>
      </c>
      <c r="H1395" s="17" t="n">
        <v>59.51</v>
      </c>
      <c r="I1395" s="17" t="n">
        <f aca="false">ROUND(G1395*H1395,2)</f>
        <v>1071.18</v>
      </c>
      <c r="J1395" s="22" t="s">
        <v>725</v>
      </c>
    </row>
    <row r="1396" customFormat="false" ht="15" hidden="false" customHeight="false" outlineLevel="0" collapsed="false">
      <c r="A1396" s="22" t="s">
        <v>1314</v>
      </c>
      <c r="B1396" s="23" t="n">
        <v>46142</v>
      </c>
      <c r="C1396" s="22" t="s">
        <v>959</v>
      </c>
      <c r="D1396" s="22" t="s">
        <v>1633</v>
      </c>
      <c r="E1396" s="21" t="n">
        <v>1047</v>
      </c>
      <c r="F1396" s="22" t="s">
        <v>1634</v>
      </c>
      <c r="G1396" s="27" t="n">
        <v>35</v>
      </c>
      <c r="H1396" s="17" t="n">
        <v>59.43</v>
      </c>
      <c r="I1396" s="17" t="n">
        <f aca="false">ROUND(G1396*H1396,2)</f>
        <v>2080.05</v>
      </c>
      <c r="J1396" s="22" t="s">
        <v>725</v>
      </c>
    </row>
    <row r="1397" customFormat="false" ht="15" hidden="false" customHeight="false" outlineLevel="0" collapsed="false">
      <c r="A1397" s="22" t="s">
        <v>1424</v>
      </c>
      <c r="B1397" s="23" t="n">
        <v>46184</v>
      </c>
      <c r="C1397" s="22" t="s">
        <v>1002</v>
      </c>
      <c r="D1397" s="22" t="s">
        <v>1637</v>
      </c>
      <c r="E1397" s="21" t="n">
        <v>1047</v>
      </c>
      <c r="F1397" s="22" t="s">
        <v>1647</v>
      </c>
      <c r="G1397" s="27" t="n">
        <v>49</v>
      </c>
      <c r="H1397" s="17" t="n">
        <v>43.77</v>
      </c>
      <c r="I1397" s="17" t="n">
        <f aca="false">ROUND(G1397*H1397,2)</f>
        <v>2144.73</v>
      </c>
      <c r="J1397" s="22" t="s">
        <v>725</v>
      </c>
    </row>
    <row r="1398" customFormat="false" ht="15" hidden="false" customHeight="false" outlineLevel="0" collapsed="false">
      <c r="A1398" s="22" t="s">
        <v>1424</v>
      </c>
      <c r="B1398" s="23" t="n">
        <v>46184</v>
      </c>
      <c r="C1398" s="22" t="s">
        <v>1002</v>
      </c>
      <c r="D1398" s="22" t="s">
        <v>1637</v>
      </c>
      <c r="E1398" s="21" t="n">
        <v>1047</v>
      </c>
      <c r="F1398" s="22" t="s">
        <v>1647</v>
      </c>
      <c r="G1398" s="27" t="n">
        <v>32</v>
      </c>
      <c r="H1398" s="17" t="n">
        <v>40.55</v>
      </c>
      <c r="I1398" s="17" t="n">
        <f aca="false">ROUND(G1398*H1398,2)</f>
        <v>1297.6</v>
      </c>
      <c r="J1398" s="22" t="s">
        <v>725</v>
      </c>
    </row>
    <row r="1399" customFormat="false" ht="15" hidden="false" customHeight="false" outlineLevel="0" collapsed="false">
      <c r="A1399" s="22" t="s">
        <v>1424</v>
      </c>
      <c r="B1399" s="23" t="n">
        <v>46184</v>
      </c>
      <c r="C1399" s="22" t="s">
        <v>1002</v>
      </c>
      <c r="D1399" s="22" t="s">
        <v>1637</v>
      </c>
      <c r="E1399" s="21" t="n">
        <v>1047</v>
      </c>
      <c r="F1399" s="22" t="s">
        <v>1638</v>
      </c>
      <c r="G1399" s="27" t="n">
        <v>11</v>
      </c>
      <c r="H1399" s="17" t="n">
        <v>203.72</v>
      </c>
      <c r="I1399" s="17" t="n">
        <f aca="false">ROUND(G1399*H1399,2)</f>
        <v>2240.92</v>
      </c>
      <c r="J1399" s="22" t="s">
        <v>725</v>
      </c>
    </row>
    <row r="1400" customFormat="false" ht="15" hidden="false" customHeight="false" outlineLevel="0" collapsed="false">
      <c r="A1400" s="22" t="s">
        <v>1424</v>
      </c>
      <c r="B1400" s="23" t="n">
        <v>46184</v>
      </c>
      <c r="C1400" s="22" t="s">
        <v>1002</v>
      </c>
      <c r="D1400" s="22" t="s">
        <v>1637</v>
      </c>
      <c r="E1400" s="21" t="n">
        <v>1047</v>
      </c>
      <c r="F1400" s="22" t="s">
        <v>1638</v>
      </c>
      <c r="G1400" s="27" t="n">
        <v>8</v>
      </c>
      <c r="H1400" s="17" t="n">
        <v>208.09</v>
      </c>
      <c r="I1400" s="17" t="n">
        <f aca="false">ROUND(G1400*H1400,2)</f>
        <v>1664.72</v>
      </c>
      <c r="J1400" s="22" t="s">
        <v>725</v>
      </c>
    </row>
    <row r="1401" customFormat="false" ht="15" hidden="false" customHeight="false" outlineLevel="0" collapsed="false">
      <c r="A1401" s="22" t="s">
        <v>1424</v>
      </c>
      <c r="B1401" s="23" t="n">
        <v>46184</v>
      </c>
      <c r="C1401" s="22" t="s">
        <v>1002</v>
      </c>
      <c r="D1401" s="22" t="s">
        <v>1637</v>
      </c>
      <c r="E1401" s="21" t="n">
        <v>1047</v>
      </c>
      <c r="F1401" s="22" t="s">
        <v>1647</v>
      </c>
      <c r="G1401" s="27" t="n">
        <v>53</v>
      </c>
      <c r="H1401" s="17" t="n">
        <v>43.98</v>
      </c>
      <c r="I1401" s="17" t="n">
        <f aca="false">ROUND(G1401*H1401,2)</f>
        <v>2330.94</v>
      </c>
      <c r="J1401" s="22" t="s">
        <v>725</v>
      </c>
    </row>
    <row r="1402" customFormat="false" ht="15" hidden="false" customHeight="false" outlineLevel="0" collapsed="false">
      <c r="A1402" s="22" t="s">
        <v>1418</v>
      </c>
      <c r="B1402" s="23" t="n">
        <v>46180</v>
      </c>
      <c r="C1402" s="22" t="s">
        <v>999</v>
      </c>
      <c r="D1402" s="22" t="s">
        <v>1644</v>
      </c>
      <c r="E1402" s="21" t="n">
        <v>1047</v>
      </c>
      <c r="F1402" s="22" t="s">
        <v>1645</v>
      </c>
      <c r="G1402" s="27" t="n">
        <v>3</v>
      </c>
      <c r="H1402" s="17" t="n">
        <v>637.43</v>
      </c>
      <c r="I1402" s="17" t="n">
        <f aca="false">ROUND(G1402*H1402,2)</f>
        <v>1912.29</v>
      </c>
      <c r="J1402" s="22" t="s">
        <v>725</v>
      </c>
    </row>
    <row r="1403" customFormat="false" ht="15" hidden="false" customHeight="false" outlineLevel="0" collapsed="false">
      <c r="A1403" s="22" t="s">
        <v>1418</v>
      </c>
      <c r="B1403" s="23" t="n">
        <v>46180</v>
      </c>
      <c r="C1403" s="22" t="s">
        <v>999</v>
      </c>
      <c r="D1403" s="22" t="s">
        <v>1644</v>
      </c>
      <c r="E1403" s="21" t="n">
        <v>1047</v>
      </c>
      <c r="F1403" s="22" t="s">
        <v>1645</v>
      </c>
      <c r="G1403" s="27" t="n">
        <v>1</v>
      </c>
      <c r="H1403" s="17" t="n">
        <v>657.17</v>
      </c>
      <c r="I1403" s="17" t="n">
        <f aca="false">ROUND(G1403*H1403,2)</f>
        <v>657.17</v>
      </c>
      <c r="J1403" s="22" t="s">
        <v>725</v>
      </c>
    </row>
    <row r="1404" customFormat="false" ht="15" hidden="false" customHeight="false" outlineLevel="0" collapsed="false">
      <c r="A1404" s="22" t="s">
        <v>1418</v>
      </c>
      <c r="B1404" s="23" t="n">
        <v>46180</v>
      </c>
      <c r="C1404" s="22" t="s">
        <v>999</v>
      </c>
      <c r="D1404" s="22" t="s">
        <v>1644</v>
      </c>
      <c r="E1404" s="21" t="n">
        <v>1047</v>
      </c>
      <c r="F1404" s="22" t="s">
        <v>1645</v>
      </c>
      <c r="G1404" s="27" t="n">
        <v>3</v>
      </c>
      <c r="H1404" s="17" t="n">
        <v>642.93</v>
      </c>
      <c r="I1404" s="17" t="n">
        <f aca="false">ROUND(G1404*H1404,2)</f>
        <v>1928.79</v>
      </c>
      <c r="J1404" s="22" t="s">
        <v>725</v>
      </c>
    </row>
    <row r="1405" customFormat="false" ht="15" hidden="false" customHeight="false" outlineLevel="0" collapsed="false">
      <c r="A1405" s="22" t="s">
        <v>1418</v>
      </c>
      <c r="B1405" s="23" t="n">
        <v>46180</v>
      </c>
      <c r="C1405" s="22" t="s">
        <v>999</v>
      </c>
      <c r="D1405" s="22" t="s">
        <v>1644</v>
      </c>
      <c r="E1405" s="21" t="n">
        <v>1047</v>
      </c>
      <c r="F1405" s="22" t="s">
        <v>1645</v>
      </c>
      <c r="G1405" s="27" t="n">
        <v>2</v>
      </c>
      <c r="H1405" s="17" t="n">
        <v>656.14</v>
      </c>
      <c r="I1405" s="17" t="n">
        <f aca="false">ROUND(G1405*H1405,2)</f>
        <v>1312.28</v>
      </c>
      <c r="J1405" s="22" t="s">
        <v>725</v>
      </c>
    </row>
    <row r="1406" customFormat="false" ht="15" hidden="false" customHeight="false" outlineLevel="0" collapsed="false">
      <c r="A1406" s="22" t="s">
        <v>1418</v>
      </c>
      <c r="B1406" s="23" t="n">
        <v>46180</v>
      </c>
      <c r="C1406" s="22" t="s">
        <v>999</v>
      </c>
      <c r="D1406" s="22" t="s">
        <v>1644</v>
      </c>
      <c r="E1406" s="21" t="n">
        <v>1047</v>
      </c>
      <c r="F1406" s="22" t="s">
        <v>1646</v>
      </c>
      <c r="G1406" s="27" t="n">
        <v>3</v>
      </c>
      <c r="H1406" s="17" t="n">
        <v>796.67</v>
      </c>
      <c r="I1406" s="17" t="n">
        <f aca="false">ROUND(G1406*H1406,2)</f>
        <v>2390.01</v>
      </c>
      <c r="J1406" s="22" t="s">
        <v>725</v>
      </c>
    </row>
    <row r="1407" customFormat="false" ht="15" hidden="false" customHeight="false" outlineLevel="0" collapsed="false">
      <c r="A1407" s="22" t="s">
        <v>1165</v>
      </c>
      <c r="B1407" s="23" t="n">
        <v>46089</v>
      </c>
      <c r="C1407" s="22" t="s">
        <v>964</v>
      </c>
      <c r="D1407" s="22" t="s">
        <v>1630</v>
      </c>
      <c r="E1407" s="21" t="n">
        <v>1047</v>
      </c>
      <c r="F1407" s="22" t="s">
        <v>1652</v>
      </c>
      <c r="G1407" s="27" t="n">
        <v>34</v>
      </c>
      <c r="H1407" s="17" t="n">
        <v>75.33</v>
      </c>
      <c r="I1407" s="17" t="n">
        <f aca="false">ROUND(G1407*H1407,2)</f>
        <v>2561.22</v>
      </c>
      <c r="J1407" s="22" t="s">
        <v>725</v>
      </c>
    </row>
    <row r="1408" customFormat="false" ht="15" hidden="false" customHeight="false" outlineLevel="0" collapsed="false">
      <c r="A1408" s="22" t="s">
        <v>1165</v>
      </c>
      <c r="B1408" s="23" t="n">
        <v>46089</v>
      </c>
      <c r="C1408" s="22" t="s">
        <v>964</v>
      </c>
      <c r="D1408" s="22" t="s">
        <v>1630</v>
      </c>
      <c r="E1408" s="21" t="n">
        <v>1047</v>
      </c>
      <c r="F1408" s="22" t="s">
        <v>1632</v>
      </c>
      <c r="G1408" s="27" t="n">
        <v>22</v>
      </c>
      <c r="H1408" s="17" t="n">
        <v>115.07</v>
      </c>
      <c r="I1408" s="17" t="n">
        <f aca="false">ROUND(G1408*H1408,2)</f>
        <v>2531.54</v>
      </c>
      <c r="J1408" s="22" t="s">
        <v>725</v>
      </c>
    </row>
    <row r="1409" customFormat="false" ht="15" hidden="false" customHeight="false" outlineLevel="0" collapsed="false">
      <c r="A1409" s="22" t="s">
        <v>1537</v>
      </c>
      <c r="B1409" s="23" t="n">
        <v>46238</v>
      </c>
      <c r="C1409" s="22" t="s">
        <v>949</v>
      </c>
      <c r="D1409" s="22" t="s">
        <v>1644</v>
      </c>
      <c r="E1409" s="21" t="n">
        <v>1047</v>
      </c>
      <c r="F1409" s="22" t="s">
        <v>1646</v>
      </c>
      <c r="G1409" s="27" t="n">
        <v>1</v>
      </c>
      <c r="H1409" s="17" t="n">
        <v>809.5</v>
      </c>
      <c r="I1409" s="17" t="n">
        <f aca="false">ROUND(G1409*H1409,2)</f>
        <v>809.5</v>
      </c>
      <c r="J1409" s="22" t="s">
        <v>725</v>
      </c>
    </row>
    <row r="1410" customFormat="false" ht="15" hidden="false" customHeight="false" outlineLevel="0" collapsed="false">
      <c r="A1410" s="22" t="s">
        <v>1537</v>
      </c>
      <c r="B1410" s="23" t="n">
        <v>46238</v>
      </c>
      <c r="C1410" s="22" t="s">
        <v>949</v>
      </c>
      <c r="D1410" s="22" t="s">
        <v>1644</v>
      </c>
      <c r="E1410" s="21" t="n">
        <v>1047</v>
      </c>
      <c r="F1410" s="22" t="s">
        <v>1645</v>
      </c>
      <c r="G1410" s="27" t="n">
        <v>2</v>
      </c>
      <c r="H1410" s="17" t="n">
        <v>632.39</v>
      </c>
      <c r="I1410" s="17" t="n">
        <f aca="false">ROUND(G1410*H1410,2)</f>
        <v>1264.78</v>
      </c>
      <c r="J1410" s="22" t="s">
        <v>725</v>
      </c>
    </row>
    <row r="1411" customFormat="false" ht="15" hidden="false" customHeight="false" outlineLevel="0" collapsed="false">
      <c r="A1411" s="22" t="s">
        <v>1537</v>
      </c>
      <c r="B1411" s="23" t="n">
        <v>46238</v>
      </c>
      <c r="C1411" s="22" t="s">
        <v>949</v>
      </c>
      <c r="D1411" s="22" t="s">
        <v>1644</v>
      </c>
      <c r="E1411" s="21" t="n">
        <v>1047</v>
      </c>
      <c r="F1411" s="22" t="s">
        <v>1646</v>
      </c>
      <c r="G1411" s="27" t="n">
        <v>3</v>
      </c>
      <c r="H1411" s="17" t="n">
        <v>779.01</v>
      </c>
      <c r="I1411" s="17" t="n">
        <f aca="false">ROUND(G1411*H1411,2)</f>
        <v>2337.03</v>
      </c>
      <c r="J1411" s="22" t="s">
        <v>725</v>
      </c>
    </row>
    <row r="1412" customFormat="false" ht="15" hidden="false" customHeight="false" outlineLevel="0" collapsed="false">
      <c r="A1412" s="22" t="s">
        <v>1595</v>
      </c>
      <c r="B1412" s="23" t="n">
        <v>46273</v>
      </c>
      <c r="C1412" s="22" t="s">
        <v>1002</v>
      </c>
      <c r="D1412" s="22" t="s">
        <v>1637</v>
      </c>
      <c r="E1412" s="21" t="n">
        <v>1047</v>
      </c>
      <c r="F1412" s="22" t="s">
        <v>1647</v>
      </c>
      <c r="G1412" s="27" t="n">
        <v>39</v>
      </c>
      <c r="H1412" s="17" t="n">
        <v>43.12</v>
      </c>
      <c r="I1412" s="17" t="n">
        <f aca="false">ROUND(G1412*H1412,2)</f>
        <v>1681.68</v>
      </c>
      <c r="J1412" s="22" t="s">
        <v>725</v>
      </c>
    </row>
    <row r="1413" customFormat="false" ht="15" hidden="false" customHeight="false" outlineLevel="0" collapsed="false">
      <c r="A1413" s="22" t="s">
        <v>1595</v>
      </c>
      <c r="B1413" s="23" t="n">
        <v>46273</v>
      </c>
      <c r="C1413" s="22" t="s">
        <v>1002</v>
      </c>
      <c r="D1413" s="22" t="s">
        <v>1637</v>
      </c>
      <c r="E1413" s="21" t="n">
        <v>1047</v>
      </c>
      <c r="F1413" s="22" t="s">
        <v>1647</v>
      </c>
      <c r="G1413" s="27" t="n">
        <v>51</v>
      </c>
      <c r="H1413" s="17" t="n">
        <v>41.27</v>
      </c>
      <c r="I1413" s="17" t="n">
        <f aca="false">ROUND(G1413*H1413,2)</f>
        <v>2104.77</v>
      </c>
      <c r="J1413" s="22" t="s">
        <v>725</v>
      </c>
    </row>
    <row r="1414" customFormat="false" ht="15" hidden="false" customHeight="false" outlineLevel="0" collapsed="false">
      <c r="A1414" s="22" t="s">
        <v>1595</v>
      </c>
      <c r="B1414" s="23" t="n">
        <v>46273</v>
      </c>
      <c r="C1414" s="22" t="s">
        <v>1002</v>
      </c>
      <c r="D1414" s="22" t="s">
        <v>1637</v>
      </c>
      <c r="E1414" s="21" t="n">
        <v>1047</v>
      </c>
      <c r="F1414" s="22" t="s">
        <v>1639</v>
      </c>
      <c r="G1414" s="27" t="n">
        <v>1</v>
      </c>
      <c r="H1414" s="17" t="n">
        <v>2076.89</v>
      </c>
      <c r="I1414" s="17" t="n">
        <f aca="false">ROUND(G1414*H1414,2)</f>
        <v>2076.89</v>
      </c>
      <c r="J1414" s="22" t="s">
        <v>725</v>
      </c>
    </row>
    <row r="1415" customFormat="false" ht="15" hidden="false" customHeight="false" outlineLevel="0" collapsed="false">
      <c r="A1415" s="22" t="s">
        <v>1595</v>
      </c>
      <c r="B1415" s="23" t="n">
        <v>46273</v>
      </c>
      <c r="C1415" s="22" t="s">
        <v>1002</v>
      </c>
      <c r="D1415" s="22" t="s">
        <v>1637</v>
      </c>
      <c r="E1415" s="21" t="n">
        <v>1047</v>
      </c>
      <c r="F1415" s="22" t="s">
        <v>1639</v>
      </c>
      <c r="G1415" s="27" t="n">
        <v>1</v>
      </c>
      <c r="H1415" s="17" t="n">
        <v>2154.97</v>
      </c>
      <c r="I1415" s="17" t="n">
        <f aca="false">ROUND(G1415*H1415,2)</f>
        <v>2154.97</v>
      </c>
      <c r="J1415" s="22" t="s">
        <v>725</v>
      </c>
    </row>
    <row r="1416" customFormat="false" ht="15" hidden="false" customHeight="false" outlineLevel="0" collapsed="false">
      <c r="A1416" s="22" t="s">
        <v>1595</v>
      </c>
      <c r="B1416" s="23" t="n">
        <v>46273</v>
      </c>
      <c r="C1416" s="22" t="s">
        <v>1002</v>
      </c>
      <c r="D1416" s="22" t="s">
        <v>1637</v>
      </c>
      <c r="E1416" s="21" t="n">
        <v>1047</v>
      </c>
      <c r="F1416" s="22" t="s">
        <v>1638</v>
      </c>
      <c r="G1416" s="27" t="n">
        <v>4</v>
      </c>
      <c r="H1416" s="17" t="n">
        <v>213.83</v>
      </c>
      <c r="I1416" s="17" t="n">
        <f aca="false">ROUND(G1416*H1416,2)</f>
        <v>855.32</v>
      </c>
      <c r="J1416" s="22" t="s">
        <v>725</v>
      </c>
    </row>
    <row r="1417" customFormat="false" ht="15" hidden="false" customHeight="false" outlineLevel="0" collapsed="false">
      <c r="A1417" s="22" t="s">
        <v>1513</v>
      </c>
      <c r="B1417" s="23" t="n">
        <v>46225</v>
      </c>
      <c r="C1417" s="22" t="s">
        <v>944</v>
      </c>
      <c r="D1417" s="22" t="s">
        <v>1654</v>
      </c>
      <c r="E1417" s="21" t="n">
        <v>1047</v>
      </c>
      <c r="F1417" s="22" t="s">
        <v>1657</v>
      </c>
      <c r="G1417" s="27" t="n">
        <v>3</v>
      </c>
      <c r="H1417" s="17" t="n">
        <v>677.29</v>
      </c>
      <c r="I1417" s="17" t="n">
        <f aca="false">ROUND(G1417*H1417,2)</f>
        <v>2031.87</v>
      </c>
      <c r="J1417" s="22" t="s">
        <v>725</v>
      </c>
    </row>
    <row r="1418" customFormat="false" ht="15" hidden="false" customHeight="false" outlineLevel="0" collapsed="false">
      <c r="A1418" s="22" t="s">
        <v>1513</v>
      </c>
      <c r="B1418" s="23" t="n">
        <v>46225</v>
      </c>
      <c r="C1418" s="22" t="s">
        <v>944</v>
      </c>
      <c r="D1418" s="22" t="s">
        <v>1654</v>
      </c>
      <c r="E1418" s="21" t="n">
        <v>1047</v>
      </c>
      <c r="F1418" s="22" t="s">
        <v>1655</v>
      </c>
      <c r="G1418" s="27" t="n">
        <v>2</v>
      </c>
      <c r="H1418" s="17" t="n">
        <v>945.58</v>
      </c>
      <c r="I1418" s="17" t="n">
        <f aca="false">ROUND(G1418*H1418,2)</f>
        <v>1891.16</v>
      </c>
      <c r="J1418" s="22" t="s">
        <v>725</v>
      </c>
    </row>
    <row r="1419" customFormat="false" ht="15" hidden="false" customHeight="false" outlineLevel="0" collapsed="false">
      <c r="A1419" s="22" t="s">
        <v>1513</v>
      </c>
      <c r="B1419" s="23" t="n">
        <v>46225</v>
      </c>
      <c r="C1419" s="22" t="s">
        <v>944</v>
      </c>
      <c r="D1419" s="22" t="s">
        <v>1654</v>
      </c>
      <c r="E1419" s="21" t="n">
        <v>1047</v>
      </c>
      <c r="F1419" s="22" t="s">
        <v>1657</v>
      </c>
      <c r="G1419" s="27" t="n">
        <v>3</v>
      </c>
      <c r="H1419" s="17" t="n">
        <v>671.5</v>
      </c>
      <c r="I1419" s="17" t="n">
        <f aca="false">ROUND(G1419*H1419,2)</f>
        <v>2014.5</v>
      </c>
      <c r="J1419" s="22" t="s">
        <v>725</v>
      </c>
    </row>
    <row r="1420" customFormat="false" ht="15" hidden="false" customHeight="false" outlineLevel="0" collapsed="false">
      <c r="A1420" s="22" t="s">
        <v>1513</v>
      </c>
      <c r="B1420" s="23" t="n">
        <v>46225</v>
      </c>
      <c r="C1420" s="22" t="s">
        <v>944</v>
      </c>
      <c r="D1420" s="22" t="s">
        <v>1654</v>
      </c>
      <c r="E1420" s="21" t="n">
        <v>1047</v>
      </c>
      <c r="F1420" s="22" t="s">
        <v>1655</v>
      </c>
      <c r="G1420" s="27" t="n">
        <v>2</v>
      </c>
      <c r="H1420" s="17" t="n">
        <v>963.64</v>
      </c>
      <c r="I1420" s="17" t="n">
        <f aca="false">ROUND(G1420*H1420,2)</f>
        <v>1927.28</v>
      </c>
      <c r="J1420" s="22" t="s">
        <v>725</v>
      </c>
    </row>
    <row r="1421" customFormat="false" ht="15" hidden="false" customHeight="false" outlineLevel="0" collapsed="false">
      <c r="A1421" s="22" t="s">
        <v>1282</v>
      </c>
      <c r="B1421" s="23" t="n">
        <v>46130</v>
      </c>
      <c r="C1421" s="22" t="s">
        <v>964</v>
      </c>
      <c r="D1421" s="22" t="s">
        <v>1630</v>
      </c>
      <c r="E1421" s="21" t="n">
        <v>1048</v>
      </c>
      <c r="F1421" s="22" t="s">
        <v>1631</v>
      </c>
      <c r="G1421" s="27" t="n">
        <v>6</v>
      </c>
      <c r="H1421" s="17" t="n">
        <v>236.22</v>
      </c>
      <c r="I1421" s="17" t="n">
        <f aca="false">ROUND(G1421*H1421,2)</f>
        <v>1417.32</v>
      </c>
      <c r="J1421" s="22" t="s">
        <v>725</v>
      </c>
    </row>
    <row r="1422" customFormat="false" ht="15" hidden="false" customHeight="false" outlineLevel="0" collapsed="false">
      <c r="A1422" s="22" t="s">
        <v>1282</v>
      </c>
      <c r="B1422" s="23" t="n">
        <v>46130</v>
      </c>
      <c r="C1422" s="22" t="s">
        <v>964</v>
      </c>
      <c r="D1422" s="22" t="s">
        <v>1630</v>
      </c>
      <c r="E1422" s="21" t="n">
        <v>1048</v>
      </c>
      <c r="F1422" s="22" t="s">
        <v>1652</v>
      </c>
      <c r="G1422" s="27" t="n">
        <v>17</v>
      </c>
      <c r="H1422" s="17" t="n">
        <v>74.4</v>
      </c>
      <c r="I1422" s="17" t="n">
        <f aca="false">ROUND(G1422*H1422,2)</f>
        <v>1264.8</v>
      </c>
      <c r="J1422" s="22" t="s">
        <v>725</v>
      </c>
    </row>
    <row r="1423" customFormat="false" ht="15" hidden="false" customHeight="false" outlineLevel="0" collapsed="false">
      <c r="A1423" s="22" t="s">
        <v>1166</v>
      </c>
      <c r="B1423" s="23" t="n">
        <v>46089</v>
      </c>
      <c r="C1423" s="22" t="s">
        <v>949</v>
      </c>
      <c r="D1423" s="22" t="s">
        <v>1644</v>
      </c>
      <c r="E1423" s="21" t="n">
        <v>1048</v>
      </c>
      <c r="F1423" s="22" t="s">
        <v>1645</v>
      </c>
      <c r="G1423" s="27" t="n">
        <v>3</v>
      </c>
      <c r="H1423" s="17" t="n">
        <v>666.82</v>
      </c>
      <c r="I1423" s="17" t="n">
        <f aca="false">ROUND(G1423*H1423,2)</f>
        <v>2000.46</v>
      </c>
      <c r="J1423" s="22" t="s">
        <v>725</v>
      </c>
    </row>
    <row r="1424" customFormat="false" ht="15" hidden="false" customHeight="false" outlineLevel="0" collapsed="false">
      <c r="A1424" s="22" t="s">
        <v>1166</v>
      </c>
      <c r="B1424" s="23" t="n">
        <v>46089</v>
      </c>
      <c r="C1424" s="22" t="s">
        <v>949</v>
      </c>
      <c r="D1424" s="22" t="s">
        <v>1644</v>
      </c>
      <c r="E1424" s="21" t="n">
        <v>1048</v>
      </c>
      <c r="F1424" s="22" t="s">
        <v>1645</v>
      </c>
      <c r="G1424" s="27" t="n">
        <v>2</v>
      </c>
      <c r="H1424" s="17" t="n">
        <v>618.96</v>
      </c>
      <c r="I1424" s="17" t="n">
        <f aca="false">ROUND(G1424*H1424,2)</f>
        <v>1237.92</v>
      </c>
      <c r="J1424" s="22" t="s">
        <v>725</v>
      </c>
    </row>
    <row r="1425" customFormat="false" ht="15" hidden="false" customHeight="false" outlineLevel="0" collapsed="false">
      <c r="A1425" s="22" t="s">
        <v>1222</v>
      </c>
      <c r="B1425" s="23" t="n">
        <v>46107</v>
      </c>
      <c r="C1425" s="22" t="s">
        <v>957</v>
      </c>
      <c r="D1425" s="22" t="s">
        <v>1625</v>
      </c>
      <c r="E1425" s="21" t="n">
        <v>1048</v>
      </c>
      <c r="F1425" s="22" t="s">
        <v>1627</v>
      </c>
      <c r="G1425" s="27" t="n">
        <v>27</v>
      </c>
      <c r="H1425" s="17" t="n">
        <v>51.44</v>
      </c>
      <c r="I1425" s="17" t="n">
        <f aca="false">ROUND(G1425*H1425,2)</f>
        <v>1388.88</v>
      </c>
      <c r="J1425" s="22" t="s">
        <v>725</v>
      </c>
    </row>
    <row r="1426" customFormat="false" ht="15" hidden="false" customHeight="false" outlineLevel="0" collapsed="false">
      <c r="A1426" s="22" t="s">
        <v>1222</v>
      </c>
      <c r="B1426" s="23" t="n">
        <v>46107</v>
      </c>
      <c r="C1426" s="22" t="s">
        <v>957</v>
      </c>
      <c r="D1426" s="22" t="s">
        <v>1625</v>
      </c>
      <c r="E1426" s="21" t="n">
        <v>1048</v>
      </c>
      <c r="F1426" s="22" t="s">
        <v>1627</v>
      </c>
      <c r="G1426" s="27" t="n">
        <v>27</v>
      </c>
      <c r="H1426" s="17" t="n">
        <v>49.74</v>
      </c>
      <c r="I1426" s="17" t="n">
        <f aca="false">ROUND(G1426*H1426,2)</f>
        <v>1342.98</v>
      </c>
      <c r="J1426" s="22" t="s">
        <v>725</v>
      </c>
    </row>
    <row r="1427" customFormat="false" ht="15" hidden="false" customHeight="false" outlineLevel="0" collapsed="false">
      <c r="A1427" s="22" t="s">
        <v>1222</v>
      </c>
      <c r="B1427" s="23" t="n">
        <v>46107</v>
      </c>
      <c r="C1427" s="22" t="s">
        <v>957</v>
      </c>
      <c r="D1427" s="22" t="s">
        <v>1625</v>
      </c>
      <c r="E1427" s="21" t="n">
        <v>1048</v>
      </c>
      <c r="F1427" s="22" t="s">
        <v>1628</v>
      </c>
      <c r="G1427" s="27" t="n">
        <v>3</v>
      </c>
      <c r="H1427" s="17" t="n">
        <v>414.1</v>
      </c>
      <c r="I1427" s="17" t="n">
        <f aca="false">ROUND(G1427*H1427,2)</f>
        <v>1242.3</v>
      </c>
      <c r="J1427" s="22" t="s">
        <v>725</v>
      </c>
    </row>
    <row r="1428" customFormat="false" ht="15" hidden="false" customHeight="false" outlineLevel="0" collapsed="false">
      <c r="A1428" s="22" t="s">
        <v>1222</v>
      </c>
      <c r="B1428" s="23" t="n">
        <v>46107</v>
      </c>
      <c r="C1428" s="22" t="s">
        <v>957</v>
      </c>
      <c r="D1428" s="22" t="s">
        <v>1625</v>
      </c>
      <c r="E1428" s="21" t="n">
        <v>1048</v>
      </c>
      <c r="F1428" s="22" t="s">
        <v>1627</v>
      </c>
      <c r="G1428" s="27" t="n">
        <v>62</v>
      </c>
      <c r="H1428" s="17" t="n">
        <v>49.34</v>
      </c>
      <c r="I1428" s="17" t="n">
        <f aca="false">ROUND(G1428*H1428,2)</f>
        <v>3059.08</v>
      </c>
      <c r="J1428" s="22" t="s">
        <v>725</v>
      </c>
    </row>
    <row r="1429" customFormat="false" ht="15" hidden="false" customHeight="false" outlineLevel="0" collapsed="false">
      <c r="A1429" s="22" t="s">
        <v>1222</v>
      </c>
      <c r="B1429" s="23" t="n">
        <v>46107</v>
      </c>
      <c r="C1429" s="22" t="s">
        <v>957</v>
      </c>
      <c r="D1429" s="22" t="s">
        <v>1625</v>
      </c>
      <c r="E1429" s="21" t="n">
        <v>1048</v>
      </c>
      <c r="F1429" s="22" t="s">
        <v>1626</v>
      </c>
      <c r="G1429" s="27" t="n">
        <v>33</v>
      </c>
      <c r="H1429" s="17" t="n">
        <v>60.16</v>
      </c>
      <c r="I1429" s="17" t="n">
        <f aca="false">ROUND(G1429*H1429,2)</f>
        <v>1985.28</v>
      </c>
      <c r="J1429" s="22" t="s">
        <v>725</v>
      </c>
    </row>
    <row r="1430" customFormat="false" ht="15" hidden="false" customHeight="false" outlineLevel="0" collapsed="false">
      <c r="A1430" s="22" t="s">
        <v>1292</v>
      </c>
      <c r="B1430" s="23" t="n">
        <v>46135</v>
      </c>
      <c r="C1430" s="22" t="s">
        <v>1021</v>
      </c>
      <c r="D1430" s="22" t="s">
        <v>1630</v>
      </c>
      <c r="E1430" s="21" t="n">
        <v>1048</v>
      </c>
      <c r="F1430" s="22" t="s">
        <v>1652</v>
      </c>
      <c r="G1430" s="27" t="n">
        <v>24</v>
      </c>
      <c r="H1430" s="17" t="n">
        <v>72.98</v>
      </c>
      <c r="I1430" s="17" t="n">
        <f aca="false">ROUND(G1430*H1430,2)</f>
        <v>1751.52</v>
      </c>
      <c r="J1430" s="22" t="s">
        <v>725</v>
      </c>
    </row>
    <row r="1431" customFormat="false" ht="15" hidden="false" customHeight="false" outlineLevel="0" collapsed="false">
      <c r="A1431" s="22" t="s">
        <v>1292</v>
      </c>
      <c r="B1431" s="23" t="n">
        <v>46135</v>
      </c>
      <c r="C1431" s="22" t="s">
        <v>1021</v>
      </c>
      <c r="D1431" s="22" t="s">
        <v>1630</v>
      </c>
      <c r="E1431" s="21" t="n">
        <v>1048</v>
      </c>
      <c r="F1431" s="22" t="s">
        <v>1652</v>
      </c>
      <c r="G1431" s="27" t="n">
        <v>35</v>
      </c>
      <c r="H1431" s="17" t="n">
        <v>77.3</v>
      </c>
      <c r="I1431" s="17" t="n">
        <f aca="false">ROUND(G1431*H1431,2)</f>
        <v>2705.5</v>
      </c>
      <c r="J1431" s="22" t="s">
        <v>725</v>
      </c>
    </row>
    <row r="1432" customFormat="false" ht="15" hidden="false" customHeight="false" outlineLevel="0" collapsed="false">
      <c r="A1432" s="22" t="s">
        <v>1163</v>
      </c>
      <c r="B1432" s="23" t="n">
        <v>46088</v>
      </c>
      <c r="C1432" s="22" t="s">
        <v>935</v>
      </c>
      <c r="D1432" s="22" t="s">
        <v>1648</v>
      </c>
      <c r="E1432" s="21" t="n">
        <v>1048</v>
      </c>
      <c r="F1432" s="22" t="s">
        <v>1650</v>
      </c>
      <c r="G1432" s="27" t="n">
        <v>27</v>
      </c>
      <c r="H1432" s="17" t="n">
        <v>43.63</v>
      </c>
      <c r="I1432" s="17" t="n">
        <f aca="false">ROUND(G1432*H1432,2)</f>
        <v>1178.01</v>
      </c>
      <c r="J1432" s="22" t="s">
        <v>725</v>
      </c>
    </row>
    <row r="1433" customFormat="false" ht="15" hidden="false" customHeight="false" outlineLevel="0" collapsed="false">
      <c r="A1433" s="22" t="s">
        <v>1163</v>
      </c>
      <c r="B1433" s="23" t="n">
        <v>46088</v>
      </c>
      <c r="C1433" s="22" t="s">
        <v>935</v>
      </c>
      <c r="D1433" s="22" t="s">
        <v>1648</v>
      </c>
      <c r="E1433" s="21" t="n">
        <v>1048</v>
      </c>
      <c r="F1433" s="22" t="s">
        <v>1650</v>
      </c>
      <c r="G1433" s="27" t="n">
        <v>60</v>
      </c>
      <c r="H1433" s="17" t="n">
        <v>42.74</v>
      </c>
      <c r="I1433" s="17" t="n">
        <f aca="false">ROUND(G1433*H1433,2)</f>
        <v>2564.4</v>
      </c>
      <c r="J1433" s="22" t="s">
        <v>725</v>
      </c>
    </row>
    <row r="1434" customFormat="false" ht="15" hidden="false" customHeight="false" outlineLevel="0" collapsed="false">
      <c r="A1434" s="22" t="s">
        <v>1163</v>
      </c>
      <c r="B1434" s="23" t="n">
        <v>46088</v>
      </c>
      <c r="C1434" s="22" t="s">
        <v>935</v>
      </c>
      <c r="D1434" s="22" t="s">
        <v>1648</v>
      </c>
      <c r="E1434" s="21" t="n">
        <v>1048</v>
      </c>
      <c r="F1434" s="22" t="s">
        <v>1650</v>
      </c>
      <c r="G1434" s="27" t="n">
        <v>17</v>
      </c>
      <c r="H1434" s="17" t="n">
        <v>42.54</v>
      </c>
      <c r="I1434" s="17" t="n">
        <f aca="false">ROUND(G1434*H1434,2)</f>
        <v>723.18</v>
      </c>
      <c r="J1434" s="22" t="s">
        <v>725</v>
      </c>
    </row>
    <row r="1435" customFormat="false" ht="15" hidden="false" customHeight="false" outlineLevel="0" collapsed="false">
      <c r="A1435" s="22" t="s">
        <v>1438</v>
      </c>
      <c r="B1435" s="23" t="n">
        <v>46188</v>
      </c>
      <c r="C1435" s="22" t="s">
        <v>959</v>
      </c>
      <c r="D1435" s="22" t="s">
        <v>1633</v>
      </c>
      <c r="E1435" s="21" t="n">
        <v>1049</v>
      </c>
      <c r="F1435" s="22" t="s">
        <v>1636</v>
      </c>
      <c r="G1435" s="27" t="n">
        <v>16</v>
      </c>
      <c r="H1435" s="17" t="n">
        <v>130.79</v>
      </c>
      <c r="I1435" s="17" t="n">
        <f aca="false">ROUND(G1435*H1435,2)</f>
        <v>2092.64</v>
      </c>
      <c r="J1435" s="22" t="s">
        <v>725</v>
      </c>
    </row>
    <row r="1436" customFormat="false" ht="15" hidden="false" customHeight="false" outlineLevel="0" collapsed="false">
      <c r="A1436" s="22" t="s">
        <v>1438</v>
      </c>
      <c r="B1436" s="23" t="n">
        <v>46188</v>
      </c>
      <c r="C1436" s="22" t="s">
        <v>959</v>
      </c>
      <c r="D1436" s="22" t="s">
        <v>1633</v>
      </c>
      <c r="E1436" s="21" t="n">
        <v>1049</v>
      </c>
      <c r="F1436" s="22" t="s">
        <v>1634</v>
      </c>
      <c r="G1436" s="27" t="n">
        <v>37</v>
      </c>
      <c r="H1436" s="17" t="n">
        <v>56.81</v>
      </c>
      <c r="I1436" s="17" t="n">
        <f aca="false">ROUND(G1436*H1436,2)</f>
        <v>2101.97</v>
      </c>
      <c r="J1436" s="22" t="s">
        <v>725</v>
      </c>
    </row>
    <row r="1437" customFormat="false" ht="15" hidden="false" customHeight="false" outlineLevel="0" collapsed="false">
      <c r="A1437" s="22" t="s">
        <v>1438</v>
      </c>
      <c r="B1437" s="23" t="n">
        <v>46188</v>
      </c>
      <c r="C1437" s="22" t="s">
        <v>959</v>
      </c>
      <c r="D1437" s="22" t="s">
        <v>1633</v>
      </c>
      <c r="E1437" s="21" t="n">
        <v>1049</v>
      </c>
      <c r="F1437" s="22" t="s">
        <v>1634</v>
      </c>
      <c r="G1437" s="27" t="n">
        <v>37</v>
      </c>
      <c r="H1437" s="17" t="n">
        <v>57.54</v>
      </c>
      <c r="I1437" s="17" t="n">
        <f aca="false">ROUND(G1437*H1437,2)</f>
        <v>2128.98</v>
      </c>
      <c r="J1437" s="22" t="s">
        <v>725</v>
      </c>
    </row>
    <row r="1438" customFormat="false" ht="15" hidden="false" customHeight="false" outlineLevel="0" collapsed="false">
      <c r="A1438" s="22" t="s">
        <v>1409</v>
      </c>
      <c r="B1438" s="23" t="n">
        <v>46175</v>
      </c>
      <c r="C1438" s="22" t="s">
        <v>946</v>
      </c>
      <c r="D1438" s="22" t="s">
        <v>1640</v>
      </c>
      <c r="E1438" s="21" t="n">
        <v>1049</v>
      </c>
      <c r="F1438" s="22" t="s">
        <v>1658</v>
      </c>
      <c r="G1438" s="27" t="n">
        <v>1</v>
      </c>
      <c r="H1438" s="17" t="n">
        <v>6013.47</v>
      </c>
      <c r="I1438" s="17" t="n">
        <f aca="false">ROUND(G1438*H1438,2)</f>
        <v>6013.47</v>
      </c>
      <c r="J1438" s="22" t="s">
        <v>725</v>
      </c>
    </row>
    <row r="1439" customFormat="false" ht="15" hidden="false" customHeight="false" outlineLevel="0" collapsed="false">
      <c r="A1439" s="22" t="s">
        <v>1409</v>
      </c>
      <c r="B1439" s="23" t="n">
        <v>46175</v>
      </c>
      <c r="C1439" s="22" t="s">
        <v>946</v>
      </c>
      <c r="D1439" s="22" t="s">
        <v>1640</v>
      </c>
      <c r="E1439" s="21" t="n">
        <v>1049</v>
      </c>
      <c r="F1439" s="22" t="s">
        <v>1658</v>
      </c>
      <c r="G1439" s="27" t="n">
        <v>1</v>
      </c>
      <c r="H1439" s="17" t="n">
        <v>6473.67</v>
      </c>
      <c r="I1439" s="17" t="n">
        <f aca="false">ROUND(G1439*H1439,2)</f>
        <v>6473.67</v>
      </c>
      <c r="J1439" s="22" t="s">
        <v>725</v>
      </c>
    </row>
    <row r="1440" customFormat="false" ht="15" hidden="false" customHeight="false" outlineLevel="0" collapsed="false">
      <c r="A1440" s="22" t="s">
        <v>1409</v>
      </c>
      <c r="B1440" s="23" t="n">
        <v>46175</v>
      </c>
      <c r="C1440" s="22" t="s">
        <v>946</v>
      </c>
      <c r="D1440" s="22" t="s">
        <v>1640</v>
      </c>
      <c r="E1440" s="21" t="n">
        <v>1049</v>
      </c>
      <c r="F1440" s="22" t="s">
        <v>1642</v>
      </c>
      <c r="G1440" s="27" t="n">
        <v>1</v>
      </c>
      <c r="H1440" s="17" t="n">
        <v>4070.94</v>
      </c>
      <c r="I1440" s="17" t="n">
        <f aca="false">ROUND(G1440*H1440,2)</f>
        <v>4070.94</v>
      </c>
      <c r="J1440" s="22" t="s">
        <v>725</v>
      </c>
    </row>
    <row r="1441" customFormat="false" ht="15" hidden="false" customHeight="false" outlineLevel="0" collapsed="false">
      <c r="A1441" s="22" t="s">
        <v>1409</v>
      </c>
      <c r="B1441" s="23" t="n">
        <v>46175</v>
      </c>
      <c r="C1441" s="22" t="s">
        <v>946</v>
      </c>
      <c r="D1441" s="22" t="s">
        <v>1640</v>
      </c>
      <c r="E1441" s="21" t="n">
        <v>1049</v>
      </c>
      <c r="F1441" s="22" t="s">
        <v>1641</v>
      </c>
      <c r="G1441" s="27" t="n">
        <v>1</v>
      </c>
      <c r="H1441" s="17" t="n">
        <v>10104.98</v>
      </c>
      <c r="I1441" s="17" t="n">
        <f aca="false">ROUND(G1441*H1441,2)</f>
        <v>10104.98</v>
      </c>
      <c r="J1441" s="22" t="s">
        <v>725</v>
      </c>
    </row>
    <row r="1442" customFormat="false" ht="15" hidden="false" customHeight="false" outlineLevel="0" collapsed="false">
      <c r="A1442" s="22" t="s">
        <v>1409</v>
      </c>
      <c r="B1442" s="23" t="n">
        <v>46175</v>
      </c>
      <c r="C1442" s="22" t="s">
        <v>946</v>
      </c>
      <c r="D1442" s="22" t="s">
        <v>1640</v>
      </c>
      <c r="E1442" s="21" t="n">
        <v>1049</v>
      </c>
      <c r="F1442" s="22" t="s">
        <v>1658</v>
      </c>
      <c r="G1442" s="27" t="n">
        <v>1</v>
      </c>
      <c r="H1442" s="17" t="n">
        <v>6043.74</v>
      </c>
      <c r="I1442" s="17" t="n">
        <f aca="false">ROUND(G1442*H1442,2)</f>
        <v>6043.74</v>
      </c>
      <c r="J1442" s="22" t="s">
        <v>725</v>
      </c>
    </row>
    <row r="1443" customFormat="false" ht="15" hidden="false" customHeight="false" outlineLevel="0" collapsed="false">
      <c r="A1443" s="22" t="s">
        <v>1543</v>
      </c>
      <c r="B1443" s="23" t="n">
        <v>46240</v>
      </c>
      <c r="C1443" s="22" t="s">
        <v>939</v>
      </c>
      <c r="D1443" s="22" t="s">
        <v>1621</v>
      </c>
      <c r="E1443" s="21" t="n">
        <v>1049</v>
      </c>
      <c r="F1443" s="22" t="s">
        <v>1623</v>
      </c>
      <c r="G1443" s="27" t="n">
        <v>18</v>
      </c>
      <c r="H1443" s="17" t="n">
        <v>148.35</v>
      </c>
      <c r="I1443" s="17" t="n">
        <f aca="false">ROUND(G1443*H1443,2)</f>
        <v>2670.3</v>
      </c>
      <c r="J1443" s="22" t="s">
        <v>725</v>
      </c>
    </row>
    <row r="1444" customFormat="false" ht="15" hidden="false" customHeight="false" outlineLevel="0" collapsed="false">
      <c r="A1444" s="22" t="s">
        <v>1543</v>
      </c>
      <c r="B1444" s="23" t="n">
        <v>46240</v>
      </c>
      <c r="C1444" s="22" t="s">
        <v>939</v>
      </c>
      <c r="D1444" s="22" t="s">
        <v>1621</v>
      </c>
      <c r="E1444" s="21" t="n">
        <v>1049</v>
      </c>
      <c r="F1444" s="22" t="s">
        <v>1623</v>
      </c>
      <c r="G1444" s="27" t="n">
        <v>5</v>
      </c>
      <c r="H1444" s="17" t="n">
        <v>136.88</v>
      </c>
      <c r="I1444" s="17" t="n">
        <f aca="false">ROUND(G1444*H1444,2)</f>
        <v>684.4</v>
      </c>
      <c r="J1444" s="22" t="s">
        <v>725</v>
      </c>
    </row>
    <row r="1445" customFormat="false" ht="15" hidden="false" customHeight="false" outlineLevel="0" collapsed="false">
      <c r="A1445" s="22" t="s">
        <v>1175</v>
      </c>
      <c r="B1445" s="23" t="n">
        <v>46091</v>
      </c>
      <c r="C1445" s="22" t="s">
        <v>939</v>
      </c>
      <c r="D1445" s="22" t="s">
        <v>1621</v>
      </c>
      <c r="E1445" s="21" t="n">
        <v>1049</v>
      </c>
      <c r="F1445" s="22" t="s">
        <v>1624</v>
      </c>
      <c r="G1445" s="27" t="n">
        <v>62</v>
      </c>
      <c r="H1445" s="17" t="n">
        <v>18.79</v>
      </c>
      <c r="I1445" s="17" t="n">
        <f aca="false">ROUND(G1445*H1445,2)</f>
        <v>1164.98</v>
      </c>
      <c r="J1445" s="22" t="s">
        <v>728</v>
      </c>
    </row>
    <row r="1446" customFormat="false" ht="15" hidden="false" customHeight="false" outlineLevel="0" collapsed="false">
      <c r="A1446" s="22" t="s">
        <v>1175</v>
      </c>
      <c r="B1446" s="23" t="n">
        <v>46091</v>
      </c>
      <c r="C1446" s="22" t="s">
        <v>939</v>
      </c>
      <c r="D1446" s="22" t="s">
        <v>1621</v>
      </c>
      <c r="E1446" s="21" t="n">
        <v>1049</v>
      </c>
      <c r="F1446" s="22" t="s">
        <v>1623</v>
      </c>
      <c r="G1446" s="27" t="n">
        <v>8</v>
      </c>
      <c r="H1446" s="17" t="n">
        <v>143.1</v>
      </c>
      <c r="I1446" s="17" t="n">
        <f aca="false">ROUND(G1446*H1446,2)</f>
        <v>1144.8</v>
      </c>
      <c r="J1446" s="22" t="s">
        <v>728</v>
      </c>
    </row>
    <row r="1447" customFormat="false" ht="15" hidden="false" customHeight="false" outlineLevel="0" collapsed="false">
      <c r="A1447" s="22" t="s">
        <v>1235</v>
      </c>
      <c r="B1447" s="23" t="n">
        <v>46112</v>
      </c>
      <c r="C1447" s="22" t="s">
        <v>949</v>
      </c>
      <c r="D1447" s="22" t="s">
        <v>1644</v>
      </c>
      <c r="E1447" s="21" t="n">
        <v>1049</v>
      </c>
      <c r="F1447" s="22" t="s">
        <v>1646</v>
      </c>
      <c r="G1447" s="27" t="n">
        <v>1</v>
      </c>
      <c r="H1447" s="17" t="n">
        <v>749.51</v>
      </c>
      <c r="I1447" s="17" t="n">
        <f aca="false">ROUND(G1447*H1447,2)</f>
        <v>749.51</v>
      </c>
      <c r="J1447" s="22" t="s">
        <v>725</v>
      </c>
    </row>
    <row r="1448" customFormat="false" ht="15" hidden="false" customHeight="false" outlineLevel="0" collapsed="false">
      <c r="A1448" s="22" t="s">
        <v>1235</v>
      </c>
      <c r="B1448" s="23" t="n">
        <v>46112</v>
      </c>
      <c r="C1448" s="22" t="s">
        <v>949</v>
      </c>
      <c r="D1448" s="22" t="s">
        <v>1644</v>
      </c>
      <c r="E1448" s="21" t="n">
        <v>1049</v>
      </c>
      <c r="F1448" s="22" t="s">
        <v>1645</v>
      </c>
      <c r="G1448" s="27" t="n">
        <v>3</v>
      </c>
      <c r="H1448" s="17" t="n">
        <v>665.2</v>
      </c>
      <c r="I1448" s="17" t="n">
        <f aca="false">ROUND(G1448*H1448,2)</f>
        <v>1995.6</v>
      </c>
      <c r="J1448" s="22" t="s">
        <v>725</v>
      </c>
    </row>
    <row r="1449" customFormat="false" ht="15" hidden="false" customHeight="false" outlineLevel="0" collapsed="false">
      <c r="A1449" s="22" t="s">
        <v>1235</v>
      </c>
      <c r="B1449" s="23" t="n">
        <v>46112</v>
      </c>
      <c r="C1449" s="22" t="s">
        <v>949</v>
      </c>
      <c r="D1449" s="22" t="s">
        <v>1644</v>
      </c>
      <c r="E1449" s="21" t="n">
        <v>1049</v>
      </c>
      <c r="F1449" s="22" t="s">
        <v>1645</v>
      </c>
      <c r="G1449" s="27" t="n">
        <v>3</v>
      </c>
      <c r="H1449" s="17" t="n">
        <v>618.7</v>
      </c>
      <c r="I1449" s="17" t="n">
        <f aca="false">ROUND(G1449*H1449,2)</f>
        <v>1856.1</v>
      </c>
      <c r="J1449" s="22" t="s">
        <v>725</v>
      </c>
    </row>
    <row r="1450" customFormat="false" ht="15" hidden="false" customHeight="false" outlineLevel="0" collapsed="false">
      <c r="A1450" s="22" t="s">
        <v>1235</v>
      </c>
      <c r="B1450" s="23" t="n">
        <v>46112</v>
      </c>
      <c r="C1450" s="22" t="s">
        <v>949</v>
      </c>
      <c r="D1450" s="22" t="s">
        <v>1644</v>
      </c>
      <c r="E1450" s="21" t="n">
        <v>1049</v>
      </c>
      <c r="F1450" s="22" t="s">
        <v>1645</v>
      </c>
      <c r="G1450" s="27" t="n">
        <v>3</v>
      </c>
      <c r="H1450" s="17" t="n">
        <v>640.74</v>
      </c>
      <c r="I1450" s="17" t="n">
        <f aca="false">ROUND(G1450*H1450,2)</f>
        <v>1922.22</v>
      </c>
      <c r="J1450" s="22" t="s">
        <v>725</v>
      </c>
    </row>
    <row r="1451" customFormat="false" ht="15" hidden="false" customHeight="false" outlineLevel="0" collapsed="false">
      <c r="A1451" s="22" t="s">
        <v>1580</v>
      </c>
      <c r="B1451" s="23" t="n">
        <v>46259</v>
      </c>
      <c r="C1451" s="22" t="s">
        <v>999</v>
      </c>
      <c r="D1451" s="22" t="s">
        <v>1644</v>
      </c>
      <c r="E1451" s="21" t="n">
        <v>1049</v>
      </c>
      <c r="F1451" s="22" t="s">
        <v>1646</v>
      </c>
      <c r="G1451" s="27" t="n">
        <v>2</v>
      </c>
      <c r="H1451" s="17" t="n">
        <v>755.45</v>
      </c>
      <c r="I1451" s="17" t="n">
        <f aca="false">ROUND(G1451*H1451,2)</f>
        <v>1510.9</v>
      </c>
      <c r="J1451" s="22" t="s">
        <v>725</v>
      </c>
    </row>
    <row r="1452" customFormat="false" ht="15" hidden="false" customHeight="false" outlineLevel="0" collapsed="false">
      <c r="A1452" s="22" t="s">
        <v>1580</v>
      </c>
      <c r="B1452" s="23" t="n">
        <v>46259</v>
      </c>
      <c r="C1452" s="22" t="s">
        <v>999</v>
      </c>
      <c r="D1452" s="22" t="s">
        <v>1644</v>
      </c>
      <c r="E1452" s="21" t="n">
        <v>1049</v>
      </c>
      <c r="F1452" s="22" t="s">
        <v>1646</v>
      </c>
      <c r="G1452" s="27" t="n">
        <v>3</v>
      </c>
      <c r="H1452" s="17" t="n">
        <v>757.43</v>
      </c>
      <c r="I1452" s="17" t="n">
        <f aca="false">ROUND(G1452*H1452,2)</f>
        <v>2272.29</v>
      </c>
      <c r="J1452" s="22" t="s">
        <v>725</v>
      </c>
    </row>
    <row r="1453" customFormat="false" ht="15" hidden="false" customHeight="false" outlineLevel="0" collapsed="false">
      <c r="A1453" s="22" t="s">
        <v>1580</v>
      </c>
      <c r="B1453" s="23" t="n">
        <v>46259</v>
      </c>
      <c r="C1453" s="22" t="s">
        <v>999</v>
      </c>
      <c r="D1453" s="22" t="s">
        <v>1644</v>
      </c>
      <c r="E1453" s="21" t="n">
        <v>1049</v>
      </c>
      <c r="F1453" s="22" t="s">
        <v>1645</v>
      </c>
      <c r="G1453" s="27" t="n">
        <v>2</v>
      </c>
      <c r="H1453" s="17" t="n">
        <v>620.29</v>
      </c>
      <c r="I1453" s="17" t="n">
        <f aca="false">ROUND(G1453*H1453,2)</f>
        <v>1240.58</v>
      </c>
      <c r="J1453" s="22" t="s">
        <v>725</v>
      </c>
    </row>
    <row r="1454" customFormat="false" ht="15" hidden="false" customHeight="false" outlineLevel="0" collapsed="false">
      <c r="A1454" s="22" t="s">
        <v>1580</v>
      </c>
      <c r="B1454" s="23" t="n">
        <v>46259</v>
      </c>
      <c r="C1454" s="22" t="s">
        <v>999</v>
      </c>
      <c r="D1454" s="22" t="s">
        <v>1644</v>
      </c>
      <c r="E1454" s="21" t="n">
        <v>1049</v>
      </c>
      <c r="F1454" s="22" t="s">
        <v>1645</v>
      </c>
      <c r="G1454" s="27" t="n">
        <v>4</v>
      </c>
      <c r="H1454" s="17" t="n">
        <v>626.87</v>
      </c>
      <c r="I1454" s="17" t="n">
        <f aca="false">ROUND(G1454*H1454,2)</f>
        <v>2507.48</v>
      </c>
      <c r="J1454" s="22" t="s">
        <v>725</v>
      </c>
    </row>
    <row r="1455" customFormat="false" ht="15" hidden="false" customHeight="false" outlineLevel="0" collapsed="false">
      <c r="A1455" s="22" t="s">
        <v>1580</v>
      </c>
      <c r="B1455" s="23" t="n">
        <v>46259</v>
      </c>
      <c r="C1455" s="22" t="s">
        <v>999</v>
      </c>
      <c r="D1455" s="22" t="s">
        <v>1644</v>
      </c>
      <c r="E1455" s="21" t="n">
        <v>1049</v>
      </c>
      <c r="F1455" s="22" t="s">
        <v>1645</v>
      </c>
      <c r="G1455" s="27" t="n">
        <v>4</v>
      </c>
      <c r="H1455" s="17" t="n">
        <v>615.87</v>
      </c>
      <c r="I1455" s="17" t="n">
        <f aca="false">ROUND(G1455*H1455,2)</f>
        <v>2463.48</v>
      </c>
      <c r="J1455" s="22" t="s">
        <v>725</v>
      </c>
    </row>
    <row r="1456" customFormat="false" ht="15" hidden="false" customHeight="false" outlineLevel="0" collapsed="false">
      <c r="A1456" s="22" t="s">
        <v>1405</v>
      </c>
      <c r="B1456" s="23" t="n">
        <v>46172</v>
      </c>
      <c r="C1456" s="22" t="s">
        <v>931</v>
      </c>
      <c r="D1456" s="22" t="s">
        <v>1618</v>
      </c>
      <c r="E1456" s="21" t="n">
        <v>1049</v>
      </c>
      <c r="F1456" s="22" t="s">
        <v>1620</v>
      </c>
      <c r="G1456" s="27" t="n">
        <v>229</v>
      </c>
      <c r="H1456" s="17" t="n">
        <v>9.81</v>
      </c>
      <c r="I1456" s="17" t="n">
        <f aca="false">ROUND(G1456*H1456,2)</f>
        <v>2246.49</v>
      </c>
      <c r="J1456" s="22" t="s">
        <v>728</v>
      </c>
    </row>
    <row r="1457" customFormat="false" ht="15" hidden="false" customHeight="false" outlineLevel="0" collapsed="false">
      <c r="A1457" s="22" t="s">
        <v>1405</v>
      </c>
      <c r="B1457" s="23" t="n">
        <v>46172</v>
      </c>
      <c r="C1457" s="22" t="s">
        <v>931</v>
      </c>
      <c r="D1457" s="22" t="s">
        <v>1618</v>
      </c>
      <c r="E1457" s="21" t="n">
        <v>1049</v>
      </c>
      <c r="F1457" s="22" t="s">
        <v>1653</v>
      </c>
      <c r="G1457" s="27" t="n">
        <v>25</v>
      </c>
      <c r="H1457" s="17" t="n">
        <v>96.08</v>
      </c>
      <c r="I1457" s="17" t="n">
        <f aca="false">ROUND(G1457*H1457,2)</f>
        <v>2402</v>
      </c>
      <c r="J1457" s="22" t="s">
        <v>728</v>
      </c>
    </row>
    <row r="1458" customFormat="false" ht="15" hidden="false" customHeight="false" outlineLevel="0" collapsed="false">
      <c r="A1458" s="22" t="s">
        <v>1405</v>
      </c>
      <c r="B1458" s="23" t="n">
        <v>46172</v>
      </c>
      <c r="C1458" s="22" t="s">
        <v>931</v>
      </c>
      <c r="D1458" s="22" t="s">
        <v>1618</v>
      </c>
      <c r="E1458" s="21" t="n">
        <v>1049</v>
      </c>
      <c r="F1458" s="22" t="s">
        <v>1619</v>
      </c>
      <c r="G1458" s="27" t="n">
        <v>21</v>
      </c>
      <c r="H1458" s="17" t="n">
        <v>82.62</v>
      </c>
      <c r="I1458" s="17" t="n">
        <f aca="false">ROUND(G1458*H1458,2)</f>
        <v>1735.02</v>
      </c>
      <c r="J1458" s="22" t="s">
        <v>728</v>
      </c>
    </row>
    <row r="1459" customFormat="false" ht="15" hidden="false" customHeight="false" outlineLevel="0" collapsed="false">
      <c r="A1459" s="22" t="s">
        <v>1405</v>
      </c>
      <c r="B1459" s="23" t="n">
        <v>46172</v>
      </c>
      <c r="C1459" s="22" t="s">
        <v>931</v>
      </c>
      <c r="D1459" s="22" t="s">
        <v>1618</v>
      </c>
      <c r="E1459" s="21" t="n">
        <v>1049</v>
      </c>
      <c r="F1459" s="22" t="s">
        <v>1653</v>
      </c>
      <c r="G1459" s="27" t="n">
        <v>27</v>
      </c>
      <c r="H1459" s="17" t="n">
        <v>97.03</v>
      </c>
      <c r="I1459" s="17" t="n">
        <f aca="false">ROUND(G1459*H1459,2)</f>
        <v>2619.81</v>
      </c>
      <c r="J1459" s="22" t="s">
        <v>728</v>
      </c>
    </row>
    <row r="1460" customFormat="false" ht="15" hidden="false" customHeight="false" outlineLevel="0" collapsed="false">
      <c r="A1460" s="22" t="s">
        <v>1405</v>
      </c>
      <c r="B1460" s="23" t="n">
        <v>46172</v>
      </c>
      <c r="C1460" s="22" t="s">
        <v>931</v>
      </c>
      <c r="D1460" s="22" t="s">
        <v>1618</v>
      </c>
      <c r="E1460" s="21" t="n">
        <v>1049</v>
      </c>
      <c r="F1460" s="22" t="s">
        <v>1619</v>
      </c>
      <c r="G1460" s="27" t="n">
        <v>17</v>
      </c>
      <c r="H1460" s="17" t="n">
        <v>87.13</v>
      </c>
      <c r="I1460" s="17" t="n">
        <f aca="false">ROUND(G1460*H1460,2)</f>
        <v>1481.21</v>
      </c>
      <c r="J1460" s="22" t="s">
        <v>728</v>
      </c>
    </row>
    <row r="1461" customFormat="false" ht="15" hidden="false" customHeight="false" outlineLevel="0" collapsed="false">
      <c r="A1461" s="22" t="s">
        <v>1298</v>
      </c>
      <c r="B1461" s="23" t="n">
        <v>46137</v>
      </c>
      <c r="C1461" s="22" t="s">
        <v>949</v>
      </c>
      <c r="D1461" s="22" t="s">
        <v>1644</v>
      </c>
      <c r="E1461" s="21" t="n">
        <v>1049</v>
      </c>
      <c r="F1461" s="22" t="s">
        <v>1646</v>
      </c>
      <c r="G1461" s="27" t="n">
        <v>3</v>
      </c>
      <c r="H1461" s="17" t="n">
        <v>785.9</v>
      </c>
      <c r="I1461" s="17" t="n">
        <f aca="false">ROUND(G1461*H1461,2)</f>
        <v>2357.7</v>
      </c>
      <c r="J1461" s="22" t="s">
        <v>728</v>
      </c>
    </row>
    <row r="1462" customFormat="false" ht="15" hidden="false" customHeight="false" outlineLevel="0" collapsed="false">
      <c r="A1462" s="22" t="s">
        <v>1298</v>
      </c>
      <c r="B1462" s="23" t="n">
        <v>46137</v>
      </c>
      <c r="C1462" s="22" t="s">
        <v>949</v>
      </c>
      <c r="D1462" s="22" t="s">
        <v>1644</v>
      </c>
      <c r="E1462" s="21" t="n">
        <v>1049</v>
      </c>
      <c r="F1462" s="22" t="s">
        <v>1646</v>
      </c>
      <c r="G1462" s="27" t="n">
        <v>3</v>
      </c>
      <c r="H1462" s="17" t="n">
        <v>753.81</v>
      </c>
      <c r="I1462" s="17" t="n">
        <f aca="false">ROUND(G1462*H1462,2)</f>
        <v>2261.43</v>
      </c>
      <c r="J1462" s="22" t="s">
        <v>728</v>
      </c>
    </row>
    <row r="1463" customFormat="false" ht="15" hidden="false" customHeight="false" outlineLevel="0" collapsed="false">
      <c r="A1463" s="22" t="s">
        <v>1298</v>
      </c>
      <c r="B1463" s="23" t="n">
        <v>46137</v>
      </c>
      <c r="C1463" s="22" t="s">
        <v>949</v>
      </c>
      <c r="D1463" s="22" t="s">
        <v>1644</v>
      </c>
      <c r="E1463" s="21" t="n">
        <v>1049</v>
      </c>
      <c r="F1463" s="22" t="s">
        <v>1645</v>
      </c>
      <c r="G1463" s="27" t="n">
        <v>3</v>
      </c>
      <c r="H1463" s="17" t="n">
        <v>636.93</v>
      </c>
      <c r="I1463" s="17" t="n">
        <f aca="false">ROUND(G1463*H1463,2)</f>
        <v>1910.79</v>
      </c>
      <c r="J1463" s="22" t="s">
        <v>728</v>
      </c>
    </row>
    <row r="1464" customFormat="false" ht="15" hidden="false" customHeight="false" outlineLevel="0" collapsed="false">
      <c r="A1464" s="22" t="s">
        <v>1298</v>
      </c>
      <c r="B1464" s="23" t="n">
        <v>46137</v>
      </c>
      <c r="C1464" s="22" t="s">
        <v>949</v>
      </c>
      <c r="D1464" s="22" t="s">
        <v>1644</v>
      </c>
      <c r="E1464" s="21" t="n">
        <v>1049</v>
      </c>
      <c r="F1464" s="22" t="s">
        <v>1646</v>
      </c>
      <c r="G1464" s="27" t="n">
        <v>1</v>
      </c>
      <c r="H1464" s="17" t="n">
        <v>786.95</v>
      </c>
      <c r="I1464" s="17" t="n">
        <f aca="false">ROUND(G1464*H1464,2)</f>
        <v>786.95</v>
      </c>
      <c r="J1464" s="22" t="s">
        <v>728</v>
      </c>
    </row>
    <row r="1465" customFormat="false" ht="15" hidden="false" customHeight="false" outlineLevel="0" collapsed="false">
      <c r="A1465" s="22" t="s">
        <v>1254</v>
      </c>
      <c r="B1465" s="23" t="n">
        <v>46121</v>
      </c>
      <c r="C1465" s="22" t="s">
        <v>964</v>
      </c>
      <c r="D1465" s="22" t="s">
        <v>1630</v>
      </c>
      <c r="E1465" s="21" t="n">
        <v>1049</v>
      </c>
      <c r="F1465" s="22" t="s">
        <v>1652</v>
      </c>
      <c r="G1465" s="27" t="n">
        <v>35</v>
      </c>
      <c r="H1465" s="17" t="n">
        <v>75.74</v>
      </c>
      <c r="I1465" s="17" t="n">
        <f aca="false">ROUND(G1465*H1465,2)</f>
        <v>2650.9</v>
      </c>
      <c r="J1465" s="22" t="s">
        <v>725</v>
      </c>
    </row>
    <row r="1466" customFormat="false" ht="15" hidden="false" customHeight="false" outlineLevel="0" collapsed="false">
      <c r="A1466" s="22" t="s">
        <v>1254</v>
      </c>
      <c r="B1466" s="23" t="n">
        <v>46121</v>
      </c>
      <c r="C1466" s="22" t="s">
        <v>964</v>
      </c>
      <c r="D1466" s="22" t="s">
        <v>1630</v>
      </c>
      <c r="E1466" s="21" t="n">
        <v>1049</v>
      </c>
      <c r="F1466" s="22" t="s">
        <v>1652</v>
      </c>
      <c r="G1466" s="27" t="n">
        <v>35</v>
      </c>
      <c r="H1466" s="17" t="n">
        <v>71.59</v>
      </c>
      <c r="I1466" s="17" t="n">
        <f aca="false">ROUND(G1466*H1466,2)</f>
        <v>2505.65</v>
      </c>
      <c r="J1466" s="22" t="s">
        <v>725</v>
      </c>
    </row>
    <row r="1467" customFormat="false" ht="15" hidden="false" customHeight="false" outlineLevel="0" collapsed="false">
      <c r="A1467" s="22" t="s">
        <v>1254</v>
      </c>
      <c r="B1467" s="23" t="n">
        <v>46121</v>
      </c>
      <c r="C1467" s="22" t="s">
        <v>964</v>
      </c>
      <c r="D1467" s="22" t="s">
        <v>1630</v>
      </c>
      <c r="E1467" s="21" t="n">
        <v>1049</v>
      </c>
      <c r="F1467" s="22" t="s">
        <v>1631</v>
      </c>
      <c r="G1467" s="27" t="n">
        <v>6</v>
      </c>
      <c r="H1467" s="17" t="n">
        <v>239.67</v>
      </c>
      <c r="I1467" s="17" t="n">
        <f aca="false">ROUND(G1467*H1467,2)</f>
        <v>1438.02</v>
      </c>
      <c r="J1467" s="22" t="s">
        <v>725</v>
      </c>
    </row>
    <row r="1468" customFormat="false" ht="15" hidden="false" customHeight="false" outlineLevel="0" collapsed="false">
      <c r="A1468" s="22" t="s">
        <v>1591</v>
      </c>
      <c r="B1468" s="23" t="n">
        <v>46269</v>
      </c>
      <c r="C1468" s="22" t="s">
        <v>999</v>
      </c>
      <c r="D1468" s="22" t="s">
        <v>1644</v>
      </c>
      <c r="E1468" s="21" t="n">
        <v>1049</v>
      </c>
      <c r="F1468" s="22" t="s">
        <v>1645</v>
      </c>
      <c r="G1468" s="27" t="n">
        <v>3</v>
      </c>
      <c r="H1468" s="17" t="n">
        <v>633.36</v>
      </c>
      <c r="I1468" s="17" t="n">
        <f aca="false">ROUND(G1468*H1468,2)</f>
        <v>1900.08</v>
      </c>
      <c r="J1468" s="22" t="s">
        <v>725</v>
      </c>
    </row>
    <row r="1469" customFormat="false" ht="15" hidden="false" customHeight="false" outlineLevel="0" collapsed="false">
      <c r="A1469" s="22" t="s">
        <v>1591</v>
      </c>
      <c r="B1469" s="23" t="n">
        <v>46269</v>
      </c>
      <c r="C1469" s="22" t="s">
        <v>999</v>
      </c>
      <c r="D1469" s="22" t="s">
        <v>1644</v>
      </c>
      <c r="E1469" s="21" t="n">
        <v>1049</v>
      </c>
      <c r="F1469" s="22" t="s">
        <v>1646</v>
      </c>
      <c r="G1469" s="27" t="n">
        <v>3</v>
      </c>
      <c r="H1469" s="17" t="n">
        <v>779.05</v>
      </c>
      <c r="I1469" s="17" t="n">
        <f aca="false">ROUND(G1469*H1469,2)</f>
        <v>2337.15</v>
      </c>
      <c r="J1469" s="22" t="s">
        <v>725</v>
      </c>
    </row>
    <row r="1470" customFormat="false" ht="15" hidden="false" customHeight="false" outlineLevel="0" collapsed="false">
      <c r="A1470" s="22" t="s">
        <v>1591</v>
      </c>
      <c r="B1470" s="23" t="n">
        <v>46269</v>
      </c>
      <c r="C1470" s="22" t="s">
        <v>999</v>
      </c>
      <c r="D1470" s="22" t="s">
        <v>1644</v>
      </c>
      <c r="E1470" s="21" t="n">
        <v>1049</v>
      </c>
      <c r="F1470" s="22" t="s">
        <v>1645</v>
      </c>
      <c r="G1470" s="27" t="n">
        <v>3</v>
      </c>
      <c r="H1470" s="17" t="n">
        <v>635.88</v>
      </c>
      <c r="I1470" s="17" t="n">
        <f aca="false">ROUND(G1470*H1470,2)</f>
        <v>1907.64</v>
      </c>
      <c r="J1470" s="22" t="s">
        <v>725</v>
      </c>
    </row>
    <row r="1471" customFormat="false" ht="15" hidden="false" customHeight="false" outlineLevel="0" collapsed="false">
      <c r="A1471" s="22" t="s">
        <v>1315</v>
      </c>
      <c r="B1471" s="23" t="n">
        <v>46142</v>
      </c>
      <c r="C1471" s="22" t="s">
        <v>1021</v>
      </c>
      <c r="D1471" s="22" t="s">
        <v>1630</v>
      </c>
      <c r="E1471" s="21" t="n">
        <v>1049</v>
      </c>
      <c r="F1471" s="22" t="s">
        <v>1652</v>
      </c>
      <c r="G1471" s="27" t="n">
        <v>11</v>
      </c>
      <c r="H1471" s="17" t="n">
        <v>71.64</v>
      </c>
      <c r="I1471" s="17" t="n">
        <f aca="false">ROUND(G1471*H1471,2)</f>
        <v>788.04</v>
      </c>
      <c r="J1471" s="22" t="s">
        <v>725</v>
      </c>
    </row>
    <row r="1472" customFormat="false" ht="15" hidden="false" customHeight="false" outlineLevel="0" collapsed="false">
      <c r="A1472" s="22" t="s">
        <v>1315</v>
      </c>
      <c r="B1472" s="23" t="n">
        <v>46142</v>
      </c>
      <c r="C1472" s="22" t="s">
        <v>1021</v>
      </c>
      <c r="D1472" s="22" t="s">
        <v>1630</v>
      </c>
      <c r="E1472" s="21" t="n">
        <v>1049</v>
      </c>
      <c r="F1472" s="22" t="s">
        <v>1632</v>
      </c>
      <c r="G1472" s="27" t="n">
        <v>19</v>
      </c>
      <c r="H1472" s="17" t="n">
        <v>115.18</v>
      </c>
      <c r="I1472" s="17" t="n">
        <f aca="false">ROUND(G1472*H1472,2)</f>
        <v>2188.42</v>
      </c>
      <c r="J1472" s="22" t="s">
        <v>725</v>
      </c>
    </row>
    <row r="1473" customFormat="false" ht="15" hidden="false" customHeight="false" outlineLevel="0" collapsed="false">
      <c r="A1473" s="22" t="s">
        <v>1315</v>
      </c>
      <c r="B1473" s="23" t="n">
        <v>46142</v>
      </c>
      <c r="C1473" s="22" t="s">
        <v>1021</v>
      </c>
      <c r="D1473" s="22" t="s">
        <v>1630</v>
      </c>
      <c r="E1473" s="21" t="n">
        <v>1049</v>
      </c>
      <c r="F1473" s="22" t="s">
        <v>1652</v>
      </c>
      <c r="G1473" s="27" t="n">
        <v>10</v>
      </c>
      <c r="H1473" s="17" t="n">
        <v>76.58</v>
      </c>
      <c r="I1473" s="17" t="n">
        <f aca="false">ROUND(G1473*H1473,2)</f>
        <v>765.8</v>
      </c>
      <c r="J1473" s="22" t="s">
        <v>725</v>
      </c>
    </row>
    <row r="1474" customFormat="false" ht="15" hidden="false" customHeight="false" outlineLevel="0" collapsed="false">
      <c r="A1474" s="22" t="s">
        <v>1315</v>
      </c>
      <c r="B1474" s="23" t="n">
        <v>46142</v>
      </c>
      <c r="C1474" s="22" t="s">
        <v>1021</v>
      </c>
      <c r="D1474" s="22" t="s">
        <v>1630</v>
      </c>
      <c r="E1474" s="21" t="n">
        <v>1049</v>
      </c>
      <c r="F1474" s="22" t="s">
        <v>1652</v>
      </c>
      <c r="G1474" s="27" t="n">
        <v>20</v>
      </c>
      <c r="H1474" s="17" t="n">
        <v>74.29</v>
      </c>
      <c r="I1474" s="17" t="n">
        <f aca="false">ROUND(G1474*H1474,2)</f>
        <v>1485.8</v>
      </c>
      <c r="J1474" s="22" t="s">
        <v>725</v>
      </c>
    </row>
    <row r="1475" customFormat="false" ht="15" hidden="false" customHeight="false" outlineLevel="0" collapsed="false">
      <c r="A1475" s="22" t="s">
        <v>1204</v>
      </c>
      <c r="B1475" s="23" t="n">
        <v>46101</v>
      </c>
      <c r="C1475" s="22" t="s">
        <v>944</v>
      </c>
      <c r="D1475" s="22" t="s">
        <v>1654</v>
      </c>
      <c r="E1475" s="21" t="n">
        <v>1049</v>
      </c>
      <c r="F1475" s="22" t="s">
        <v>1656</v>
      </c>
      <c r="G1475" s="27" t="n">
        <v>1</v>
      </c>
      <c r="H1475" s="17" t="n">
        <v>1456.41</v>
      </c>
      <c r="I1475" s="17" t="n">
        <f aca="false">ROUND(G1475*H1475,2)</f>
        <v>1456.41</v>
      </c>
      <c r="J1475" s="22" t="s">
        <v>725</v>
      </c>
    </row>
    <row r="1476" customFormat="false" ht="15" hidden="false" customHeight="false" outlineLevel="0" collapsed="false">
      <c r="A1476" s="22" t="s">
        <v>1204</v>
      </c>
      <c r="B1476" s="23" t="n">
        <v>46101</v>
      </c>
      <c r="C1476" s="22" t="s">
        <v>944</v>
      </c>
      <c r="D1476" s="22" t="s">
        <v>1654</v>
      </c>
      <c r="E1476" s="21" t="n">
        <v>1049</v>
      </c>
      <c r="F1476" s="22" t="s">
        <v>1657</v>
      </c>
      <c r="G1476" s="27" t="n">
        <v>3</v>
      </c>
      <c r="H1476" s="17" t="n">
        <v>713.78</v>
      </c>
      <c r="I1476" s="17" t="n">
        <f aca="false">ROUND(G1476*H1476,2)</f>
        <v>2141.34</v>
      </c>
      <c r="J1476" s="22" t="s">
        <v>725</v>
      </c>
    </row>
    <row r="1477" customFormat="false" ht="15" hidden="false" customHeight="false" outlineLevel="0" collapsed="false">
      <c r="A1477" s="22" t="s">
        <v>1204</v>
      </c>
      <c r="B1477" s="23" t="n">
        <v>46101</v>
      </c>
      <c r="C1477" s="22" t="s">
        <v>944</v>
      </c>
      <c r="D1477" s="22" t="s">
        <v>1654</v>
      </c>
      <c r="E1477" s="21" t="n">
        <v>1049</v>
      </c>
      <c r="F1477" s="22" t="s">
        <v>1655</v>
      </c>
      <c r="G1477" s="27" t="n">
        <v>1</v>
      </c>
      <c r="H1477" s="17" t="n">
        <v>934.04</v>
      </c>
      <c r="I1477" s="17" t="n">
        <f aca="false">ROUND(G1477*H1477,2)</f>
        <v>934.04</v>
      </c>
      <c r="J1477" s="22" t="s">
        <v>725</v>
      </c>
    </row>
    <row r="1478" customFormat="false" ht="15" hidden="false" customHeight="false" outlineLevel="0" collapsed="false">
      <c r="A1478" s="22" t="s">
        <v>1485</v>
      </c>
      <c r="B1478" s="23" t="n">
        <v>46208</v>
      </c>
      <c r="C1478" s="22" t="s">
        <v>1021</v>
      </c>
      <c r="D1478" s="22" t="s">
        <v>1630</v>
      </c>
      <c r="E1478" s="21" t="n">
        <v>1049</v>
      </c>
      <c r="F1478" s="22" t="s">
        <v>1652</v>
      </c>
      <c r="G1478" s="27" t="n">
        <v>19</v>
      </c>
      <c r="H1478" s="17" t="n">
        <v>74.42</v>
      </c>
      <c r="I1478" s="17" t="n">
        <f aca="false">ROUND(G1478*H1478,2)</f>
        <v>1413.98</v>
      </c>
      <c r="J1478" s="22" t="s">
        <v>725</v>
      </c>
    </row>
    <row r="1479" customFormat="false" ht="15" hidden="false" customHeight="false" outlineLevel="0" collapsed="false">
      <c r="A1479" s="22" t="s">
        <v>1485</v>
      </c>
      <c r="B1479" s="23" t="n">
        <v>46208</v>
      </c>
      <c r="C1479" s="22" t="s">
        <v>1021</v>
      </c>
      <c r="D1479" s="22" t="s">
        <v>1630</v>
      </c>
      <c r="E1479" s="21" t="n">
        <v>1049</v>
      </c>
      <c r="F1479" s="22" t="s">
        <v>1632</v>
      </c>
      <c r="G1479" s="27" t="n">
        <v>16</v>
      </c>
      <c r="H1479" s="17" t="n">
        <v>119.94</v>
      </c>
      <c r="I1479" s="17" t="n">
        <f aca="false">ROUND(G1479*H1479,2)</f>
        <v>1919.04</v>
      </c>
      <c r="J1479" s="22" t="s">
        <v>725</v>
      </c>
    </row>
    <row r="1480" customFormat="false" ht="15" hidden="false" customHeight="false" outlineLevel="0" collapsed="false">
      <c r="A1480" s="22" t="s">
        <v>1485</v>
      </c>
      <c r="B1480" s="23" t="n">
        <v>46208</v>
      </c>
      <c r="C1480" s="22" t="s">
        <v>1021</v>
      </c>
      <c r="D1480" s="22" t="s">
        <v>1630</v>
      </c>
      <c r="E1480" s="21" t="n">
        <v>1049</v>
      </c>
      <c r="F1480" s="22" t="s">
        <v>1632</v>
      </c>
      <c r="G1480" s="27" t="n">
        <v>12</v>
      </c>
      <c r="H1480" s="17" t="n">
        <v>123.46</v>
      </c>
      <c r="I1480" s="17" t="n">
        <f aca="false">ROUND(G1480*H1480,2)</f>
        <v>1481.52</v>
      </c>
      <c r="J1480" s="22" t="s">
        <v>725</v>
      </c>
    </row>
    <row r="1481" customFormat="false" ht="15" hidden="false" customHeight="false" outlineLevel="0" collapsed="false">
      <c r="A1481" s="22" t="s">
        <v>1320</v>
      </c>
      <c r="B1481" s="23" t="n">
        <v>46143</v>
      </c>
      <c r="C1481" s="22" t="s">
        <v>939</v>
      </c>
      <c r="D1481" s="22" t="s">
        <v>1621</v>
      </c>
      <c r="E1481" s="21" t="n">
        <v>1049</v>
      </c>
      <c r="F1481" s="22" t="s">
        <v>1623</v>
      </c>
      <c r="G1481" s="27" t="n">
        <v>13</v>
      </c>
      <c r="H1481" s="17" t="n">
        <v>148.16</v>
      </c>
      <c r="I1481" s="17" t="n">
        <f aca="false">ROUND(G1481*H1481,2)</f>
        <v>1926.08</v>
      </c>
      <c r="J1481" s="22" t="s">
        <v>725</v>
      </c>
    </row>
    <row r="1482" customFormat="false" ht="15" hidden="false" customHeight="false" outlineLevel="0" collapsed="false">
      <c r="A1482" s="22" t="s">
        <v>1320</v>
      </c>
      <c r="B1482" s="23" t="n">
        <v>46143</v>
      </c>
      <c r="C1482" s="22" t="s">
        <v>939</v>
      </c>
      <c r="D1482" s="22" t="s">
        <v>1621</v>
      </c>
      <c r="E1482" s="21" t="n">
        <v>1049</v>
      </c>
      <c r="F1482" s="22" t="s">
        <v>1624</v>
      </c>
      <c r="G1482" s="27" t="n">
        <v>32</v>
      </c>
      <c r="H1482" s="17" t="n">
        <v>19.8</v>
      </c>
      <c r="I1482" s="17" t="n">
        <f aca="false">ROUND(G1482*H1482,2)</f>
        <v>633.6</v>
      </c>
      <c r="J1482" s="22" t="s">
        <v>725</v>
      </c>
    </row>
    <row r="1483" customFormat="false" ht="15" hidden="false" customHeight="false" outlineLevel="0" collapsed="false">
      <c r="A1483" s="22" t="s">
        <v>1320</v>
      </c>
      <c r="B1483" s="23" t="n">
        <v>46143</v>
      </c>
      <c r="C1483" s="22" t="s">
        <v>939</v>
      </c>
      <c r="D1483" s="22" t="s">
        <v>1621</v>
      </c>
      <c r="E1483" s="21" t="n">
        <v>1049</v>
      </c>
      <c r="F1483" s="22" t="s">
        <v>1624</v>
      </c>
      <c r="G1483" s="27" t="n">
        <v>48</v>
      </c>
      <c r="H1483" s="17" t="n">
        <v>19.79</v>
      </c>
      <c r="I1483" s="17" t="n">
        <f aca="false">ROUND(G1483*H1483,2)</f>
        <v>949.92</v>
      </c>
      <c r="J1483" s="22" t="s">
        <v>725</v>
      </c>
    </row>
    <row r="1484" customFormat="false" ht="15" hidden="false" customHeight="false" outlineLevel="0" collapsed="false">
      <c r="A1484" s="22" t="s">
        <v>1320</v>
      </c>
      <c r="B1484" s="23" t="n">
        <v>46143</v>
      </c>
      <c r="C1484" s="22" t="s">
        <v>939</v>
      </c>
      <c r="D1484" s="22" t="s">
        <v>1621</v>
      </c>
      <c r="E1484" s="21" t="n">
        <v>1049</v>
      </c>
      <c r="F1484" s="22" t="s">
        <v>1622</v>
      </c>
      <c r="G1484" s="27" t="n">
        <v>23</v>
      </c>
      <c r="H1484" s="17" t="n">
        <v>94.08</v>
      </c>
      <c r="I1484" s="17" t="n">
        <f aca="false">ROUND(G1484*H1484,2)</f>
        <v>2163.84</v>
      </c>
      <c r="J1484" s="22" t="s">
        <v>725</v>
      </c>
    </row>
    <row r="1485" customFormat="false" ht="15" hidden="false" customHeight="false" outlineLevel="0" collapsed="false">
      <c r="A1485" s="22" t="s">
        <v>1320</v>
      </c>
      <c r="B1485" s="23" t="n">
        <v>46143</v>
      </c>
      <c r="C1485" s="22" t="s">
        <v>939</v>
      </c>
      <c r="D1485" s="22" t="s">
        <v>1621</v>
      </c>
      <c r="E1485" s="21" t="n">
        <v>1049</v>
      </c>
      <c r="F1485" s="22" t="s">
        <v>1622</v>
      </c>
      <c r="G1485" s="27" t="n">
        <v>13</v>
      </c>
      <c r="H1485" s="17" t="n">
        <v>100.52</v>
      </c>
      <c r="I1485" s="17" t="n">
        <f aca="false">ROUND(G1485*H1485,2)</f>
        <v>1306.76</v>
      </c>
      <c r="J1485" s="22" t="s">
        <v>725</v>
      </c>
    </row>
    <row r="1486" customFormat="false" ht="15" hidden="false" customHeight="false" outlineLevel="0" collapsed="false">
      <c r="A1486" s="22" t="s">
        <v>1218</v>
      </c>
      <c r="B1486" s="23" t="n">
        <v>46106</v>
      </c>
      <c r="C1486" s="22" t="s">
        <v>959</v>
      </c>
      <c r="D1486" s="22" t="s">
        <v>1633</v>
      </c>
      <c r="E1486" s="21" t="n">
        <v>1049</v>
      </c>
      <c r="F1486" s="22" t="s">
        <v>1636</v>
      </c>
      <c r="G1486" s="27" t="n">
        <v>12</v>
      </c>
      <c r="H1486" s="17" t="n">
        <v>128.01</v>
      </c>
      <c r="I1486" s="17" t="n">
        <f aca="false">ROUND(G1486*H1486,2)</f>
        <v>1536.12</v>
      </c>
      <c r="J1486" s="22" t="s">
        <v>725</v>
      </c>
    </row>
    <row r="1487" customFormat="false" ht="15" hidden="false" customHeight="false" outlineLevel="0" collapsed="false">
      <c r="A1487" s="22" t="s">
        <v>1218</v>
      </c>
      <c r="B1487" s="23" t="n">
        <v>46106</v>
      </c>
      <c r="C1487" s="22" t="s">
        <v>959</v>
      </c>
      <c r="D1487" s="22" t="s">
        <v>1633</v>
      </c>
      <c r="E1487" s="21" t="n">
        <v>1049</v>
      </c>
      <c r="F1487" s="22" t="s">
        <v>1634</v>
      </c>
      <c r="G1487" s="27" t="n">
        <v>39</v>
      </c>
      <c r="H1487" s="17" t="n">
        <v>60.58</v>
      </c>
      <c r="I1487" s="17" t="n">
        <f aca="false">ROUND(G1487*H1487,2)</f>
        <v>2362.62</v>
      </c>
      <c r="J1487" s="22" t="s">
        <v>725</v>
      </c>
    </row>
    <row r="1488" customFormat="false" ht="15" hidden="false" customHeight="false" outlineLevel="0" collapsed="false">
      <c r="A1488" s="22" t="s">
        <v>1521</v>
      </c>
      <c r="B1488" s="23" t="n">
        <v>46229</v>
      </c>
      <c r="C1488" s="22" t="s">
        <v>944</v>
      </c>
      <c r="D1488" s="22" t="s">
        <v>1654</v>
      </c>
      <c r="E1488" s="21" t="n">
        <v>1049</v>
      </c>
      <c r="F1488" s="22" t="s">
        <v>1657</v>
      </c>
      <c r="G1488" s="27" t="n">
        <v>4</v>
      </c>
      <c r="H1488" s="17" t="n">
        <v>713.05</v>
      </c>
      <c r="I1488" s="17" t="n">
        <f aca="false">ROUND(G1488*H1488,2)</f>
        <v>2852.2</v>
      </c>
      <c r="J1488" s="22" t="s">
        <v>725</v>
      </c>
    </row>
    <row r="1489" customFormat="false" ht="15" hidden="false" customHeight="false" outlineLevel="0" collapsed="false">
      <c r="A1489" s="22" t="s">
        <v>1521</v>
      </c>
      <c r="B1489" s="23" t="n">
        <v>46229</v>
      </c>
      <c r="C1489" s="22" t="s">
        <v>944</v>
      </c>
      <c r="D1489" s="22" t="s">
        <v>1654</v>
      </c>
      <c r="E1489" s="21" t="n">
        <v>1049</v>
      </c>
      <c r="F1489" s="22" t="s">
        <v>1655</v>
      </c>
      <c r="G1489" s="27" t="n">
        <v>1</v>
      </c>
      <c r="H1489" s="17" t="n">
        <v>917.44</v>
      </c>
      <c r="I1489" s="17" t="n">
        <f aca="false">ROUND(G1489*H1489,2)</f>
        <v>917.44</v>
      </c>
      <c r="J1489" s="22" t="s">
        <v>725</v>
      </c>
    </row>
    <row r="1490" customFormat="false" ht="15" hidden="false" customHeight="false" outlineLevel="0" collapsed="false">
      <c r="A1490" s="22" t="s">
        <v>1521</v>
      </c>
      <c r="B1490" s="23" t="n">
        <v>46229</v>
      </c>
      <c r="C1490" s="22" t="s">
        <v>944</v>
      </c>
      <c r="D1490" s="22" t="s">
        <v>1654</v>
      </c>
      <c r="E1490" s="21" t="n">
        <v>1049</v>
      </c>
      <c r="F1490" s="22" t="s">
        <v>1657</v>
      </c>
      <c r="G1490" s="27" t="n">
        <v>2</v>
      </c>
      <c r="H1490" s="17" t="n">
        <v>713.88</v>
      </c>
      <c r="I1490" s="17" t="n">
        <f aca="false">ROUND(G1490*H1490,2)</f>
        <v>1427.76</v>
      </c>
      <c r="J1490" s="22" t="s">
        <v>725</v>
      </c>
    </row>
    <row r="1491" customFormat="false" ht="15" hidden="false" customHeight="false" outlineLevel="0" collapsed="false">
      <c r="A1491" s="22" t="s">
        <v>1521</v>
      </c>
      <c r="B1491" s="23" t="n">
        <v>46229</v>
      </c>
      <c r="C1491" s="22" t="s">
        <v>944</v>
      </c>
      <c r="D1491" s="22" t="s">
        <v>1654</v>
      </c>
      <c r="E1491" s="21" t="n">
        <v>1049</v>
      </c>
      <c r="F1491" s="22" t="s">
        <v>1655</v>
      </c>
      <c r="G1491" s="27" t="n">
        <v>2</v>
      </c>
      <c r="H1491" s="17" t="n">
        <v>890.68</v>
      </c>
      <c r="I1491" s="17" t="n">
        <f aca="false">ROUND(G1491*H1491,2)</f>
        <v>1781.36</v>
      </c>
      <c r="J1491" s="22" t="s">
        <v>725</v>
      </c>
    </row>
    <row r="1492" customFormat="false" ht="15" hidden="false" customHeight="false" outlineLevel="0" collapsed="false">
      <c r="A1492" s="22" t="s">
        <v>1331</v>
      </c>
      <c r="B1492" s="23" t="n">
        <v>46145</v>
      </c>
      <c r="C1492" s="22" t="s">
        <v>1021</v>
      </c>
      <c r="D1492" s="22" t="s">
        <v>1630</v>
      </c>
      <c r="E1492" s="21" t="n">
        <v>1049</v>
      </c>
      <c r="F1492" s="22" t="s">
        <v>1631</v>
      </c>
      <c r="G1492" s="27" t="n">
        <v>9</v>
      </c>
      <c r="H1492" s="17" t="n">
        <v>240.04</v>
      </c>
      <c r="I1492" s="17" t="n">
        <f aca="false">ROUND(G1492*H1492,2)</f>
        <v>2160.36</v>
      </c>
      <c r="J1492" s="22" t="s">
        <v>725</v>
      </c>
    </row>
    <row r="1493" customFormat="false" ht="15" hidden="false" customHeight="false" outlineLevel="0" collapsed="false">
      <c r="A1493" s="22" t="s">
        <v>1331</v>
      </c>
      <c r="B1493" s="23" t="n">
        <v>46145</v>
      </c>
      <c r="C1493" s="22" t="s">
        <v>1021</v>
      </c>
      <c r="D1493" s="22" t="s">
        <v>1630</v>
      </c>
      <c r="E1493" s="21" t="n">
        <v>1049</v>
      </c>
      <c r="F1493" s="22" t="s">
        <v>1632</v>
      </c>
      <c r="G1493" s="27" t="n">
        <v>7</v>
      </c>
      <c r="H1493" s="17" t="n">
        <v>116.35</v>
      </c>
      <c r="I1493" s="17" t="n">
        <f aca="false">ROUND(G1493*H1493,2)</f>
        <v>814.45</v>
      </c>
      <c r="J1493" s="22" t="s">
        <v>725</v>
      </c>
    </row>
    <row r="1494" customFormat="false" ht="15" hidden="false" customHeight="false" outlineLevel="0" collapsed="false">
      <c r="A1494" s="22" t="s">
        <v>1331</v>
      </c>
      <c r="B1494" s="23" t="n">
        <v>46145</v>
      </c>
      <c r="C1494" s="22" t="s">
        <v>1021</v>
      </c>
      <c r="D1494" s="22" t="s">
        <v>1630</v>
      </c>
      <c r="E1494" s="21" t="n">
        <v>1049</v>
      </c>
      <c r="F1494" s="22" t="s">
        <v>1631</v>
      </c>
      <c r="G1494" s="27" t="n">
        <v>3</v>
      </c>
      <c r="H1494" s="17" t="n">
        <v>231.39</v>
      </c>
      <c r="I1494" s="17" t="n">
        <f aca="false">ROUND(G1494*H1494,2)</f>
        <v>694.17</v>
      </c>
      <c r="J1494" s="22" t="s">
        <v>725</v>
      </c>
    </row>
    <row r="1495" customFormat="false" ht="15" hidden="false" customHeight="false" outlineLevel="0" collapsed="false">
      <c r="A1495" s="22" t="s">
        <v>1331</v>
      </c>
      <c r="B1495" s="23" t="n">
        <v>46145</v>
      </c>
      <c r="C1495" s="22" t="s">
        <v>1021</v>
      </c>
      <c r="D1495" s="22" t="s">
        <v>1630</v>
      </c>
      <c r="E1495" s="21" t="n">
        <v>1049</v>
      </c>
      <c r="F1495" s="22" t="s">
        <v>1652</v>
      </c>
      <c r="G1495" s="27" t="n">
        <v>28</v>
      </c>
      <c r="H1495" s="17" t="n">
        <v>75.62</v>
      </c>
      <c r="I1495" s="17" t="n">
        <f aca="false">ROUND(G1495*H1495,2)</f>
        <v>2117.36</v>
      </c>
      <c r="J1495" s="22" t="s">
        <v>725</v>
      </c>
    </row>
    <row r="1496" customFormat="false" ht="15" hidden="false" customHeight="false" outlineLevel="0" collapsed="false">
      <c r="A1496" s="22" t="s">
        <v>1457</v>
      </c>
      <c r="B1496" s="23" t="n">
        <v>46196</v>
      </c>
      <c r="C1496" s="22" t="s">
        <v>964</v>
      </c>
      <c r="D1496" s="22" t="s">
        <v>1630</v>
      </c>
      <c r="E1496" s="21" t="n">
        <v>1049</v>
      </c>
      <c r="F1496" s="22" t="s">
        <v>1631</v>
      </c>
      <c r="G1496" s="27" t="n">
        <v>8</v>
      </c>
      <c r="H1496" s="17" t="n">
        <v>237.65</v>
      </c>
      <c r="I1496" s="17" t="n">
        <f aca="false">ROUND(G1496*H1496,2)</f>
        <v>1901.2</v>
      </c>
      <c r="J1496" s="22" t="s">
        <v>725</v>
      </c>
    </row>
    <row r="1497" customFormat="false" ht="15" hidden="false" customHeight="false" outlineLevel="0" collapsed="false">
      <c r="A1497" s="22" t="s">
        <v>1457</v>
      </c>
      <c r="B1497" s="23" t="n">
        <v>46196</v>
      </c>
      <c r="C1497" s="22" t="s">
        <v>964</v>
      </c>
      <c r="D1497" s="22" t="s">
        <v>1630</v>
      </c>
      <c r="E1497" s="21" t="n">
        <v>1049</v>
      </c>
      <c r="F1497" s="22" t="s">
        <v>1632</v>
      </c>
      <c r="G1497" s="27" t="n">
        <v>5</v>
      </c>
      <c r="H1497" s="17" t="n">
        <v>122.12</v>
      </c>
      <c r="I1497" s="17" t="n">
        <f aca="false">ROUND(G1497*H1497,2)</f>
        <v>610.6</v>
      </c>
      <c r="J1497" s="22" t="s">
        <v>725</v>
      </c>
    </row>
    <row r="1498" customFormat="false" ht="15" hidden="false" customHeight="false" outlineLevel="0" collapsed="false">
      <c r="A1498" s="22" t="s">
        <v>1457</v>
      </c>
      <c r="B1498" s="23" t="n">
        <v>46196</v>
      </c>
      <c r="C1498" s="22" t="s">
        <v>964</v>
      </c>
      <c r="D1498" s="22" t="s">
        <v>1630</v>
      </c>
      <c r="E1498" s="21" t="n">
        <v>1049</v>
      </c>
      <c r="F1498" s="22" t="s">
        <v>1632</v>
      </c>
      <c r="G1498" s="27" t="n">
        <v>14</v>
      </c>
      <c r="H1498" s="17" t="n">
        <v>113.74</v>
      </c>
      <c r="I1498" s="17" t="n">
        <f aca="false">ROUND(G1498*H1498,2)</f>
        <v>1592.36</v>
      </c>
      <c r="J1498" s="22" t="s">
        <v>725</v>
      </c>
    </row>
    <row r="1499" customFormat="false" ht="15" hidden="false" customHeight="false" outlineLevel="0" collapsed="false">
      <c r="A1499" s="22" t="s">
        <v>1457</v>
      </c>
      <c r="B1499" s="23" t="n">
        <v>46196</v>
      </c>
      <c r="C1499" s="22" t="s">
        <v>964</v>
      </c>
      <c r="D1499" s="22" t="s">
        <v>1630</v>
      </c>
      <c r="E1499" s="21" t="n">
        <v>1049</v>
      </c>
      <c r="F1499" s="22" t="s">
        <v>1652</v>
      </c>
      <c r="G1499" s="27" t="n">
        <v>18</v>
      </c>
      <c r="H1499" s="17" t="n">
        <v>76.57</v>
      </c>
      <c r="I1499" s="17" t="n">
        <f aca="false">ROUND(G1499*H1499,2)</f>
        <v>1378.26</v>
      </c>
      <c r="J1499" s="22" t="s">
        <v>725</v>
      </c>
    </row>
    <row r="1500" customFormat="false" ht="15" hidden="false" customHeight="false" outlineLevel="0" collapsed="false">
      <c r="A1500" s="22" t="s">
        <v>1457</v>
      </c>
      <c r="B1500" s="23" t="n">
        <v>46196</v>
      </c>
      <c r="C1500" s="22" t="s">
        <v>964</v>
      </c>
      <c r="D1500" s="22" t="s">
        <v>1630</v>
      </c>
      <c r="E1500" s="21" t="n">
        <v>1049</v>
      </c>
      <c r="F1500" s="22" t="s">
        <v>1631</v>
      </c>
      <c r="G1500" s="27" t="n">
        <v>10</v>
      </c>
      <c r="H1500" s="17" t="n">
        <v>235.32</v>
      </c>
      <c r="I1500" s="17" t="n">
        <f aca="false">ROUND(G1500*H1500,2)</f>
        <v>2353.2</v>
      </c>
      <c r="J1500" s="22" t="s">
        <v>725</v>
      </c>
    </row>
    <row r="1501" customFormat="false" ht="15" hidden="false" customHeight="false" outlineLevel="0" collapsed="false">
      <c r="A1501" s="22" t="s">
        <v>1371</v>
      </c>
      <c r="B1501" s="23" t="n">
        <v>46157</v>
      </c>
      <c r="C1501" s="22" t="s">
        <v>1002</v>
      </c>
      <c r="D1501" s="22" t="s">
        <v>1637</v>
      </c>
      <c r="E1501" s="21" t="n">
        <v>1049</v>
      </c>
      <c r="F1501" s="22" t="s">
        <v>1638</v>
      </c>
      <c r="G1501" s="27" t="n">
        <v>4</v>
      </c>
      <c r="H1501" s="17" t="n">
        <v>208.5</v>
      </c>
      <c r="I1501" s="17" t="n">
        <f aca="false">ROUND(G1501*H1501,2)</f>
        <v>834</v>
      </c>
      <c r="J1501" s="22" t="s">
        <v>725</v>
      </c>
    </row>
    <row r="1502" customFormat="false" ht="15" hidden="false" customHeight="false" outlineLevel="0" collapsed="false">
      <c r="A1502" s="22" t="s">
        <v>1371</v>
      </c>
      <c r="B1502" s="23" t="n">
        <v>46157</v>
      </c>
      <c r="C1502" s="22" t="s">
        <v>1002</v>
      </c>
      <c r="D1502" s="22" t="s">
        <v>1637</v>
      </c>
      <c r="E1502" s="21" t="n">
        <v>1049</v>
      </c>
      <c r="F1502" s="22" t="s">
        <v>1639</v>
      </c>
      <c r="G1502" s="27" t="n">
        <v>1</v>
      </c>
      <c r="H1502" s="17" t="n">
        <v>2208.36</v>
      </c>
      <c r="I1502" s="17" t="n">
        <f aca="false">ROUND(G1502*H1502,2)</f>
        <v>2208.36</v>
      </c>
      <c r="J1502" s="22" t="s">
        <v>725</v>
      </c>
    </row>
    <row r="1503" customFormat="false" ht="15" hidden="false" customHeight="false" outlineLevel="0" collapsed="false">
      <c r="A1503" s="22" t="s">
        <v>1425</v>
      </c>
      <c r="B1503" s="23" t="n">
        <v>46184</v>
      </c>
      <c r="C1503" s="22" t="s">
        <v>931</v>
      </c>
      <c r="D1503" s="22" t="s">
        <v>1618</v>
      </c>
      <c r="E1503" s="21" t="n">
        <v>1049</v>
      </c>
      <c r="F1503" s="22" t="s">
        <v>1653</v>
      </c>
      <c r="G1503" s="27" t="n">
        <v>19</v>
      </c>
      <c r="H1503" s="17" t="n">
        <v>96.96</v>
      </c>
      <c r="I1503" s="17" t="n">
        <f aca="false">ROUND(G1503*H1503,2)</f>
        <v>1842.24</v>
      </c>
      <c r="J1503" s="22" t="s">
        <v>725</v>
      </c>
    </row>
    <row r="1504" customFormat="false" ht="15" hidden="false" customHeight="false" outlineLevel="0" collapsed="false">
      <c r="A1504" s="22" t="s">
        <v>1425</v>
      </c>
      <c r="B1504" s="23" t="n">
        <v>46184</v>
      </c>
      <c r="C1504" s="22" t="s">
        <v>931</v>
      </c>
      <c r="D1504" s="22" t="s">
        <v>1618</v>
      </c>
      <c r="E1504" s="21" t="n">
        <v>1049</v>
      </c>
      <c r="F1504" s="22" t="s">
        <v>1653</v>
      </c>
      <c r="G1504" s="27" t="n">
        <v>20</v>
      </c>
      <c r="H1504" s="17" t="n">
        <v>96.38</v>
      </c>
      <c r="I1504" s="17" t="n">
        <f aca="false">ROUND(G1504*H1504,2)</f>
        <v>1927.6</v>
      </c>
      <c r="J1504" s="22" t="s">
        <v>725</v>
      </c>
    </row>
    <row r="1505" customFormat="false" ht="15" hidden="false" customHeight="false" outlineLevel="0" collapsed="false">
      <c r="A1505" s="22" t="s">
        <v>1425</v>
      </c>
      <c r="B1505" s="23" t="n">
        <v>46184</v>
      </c>
      <c r="C1505" s="22" t="s">
        <v>931</v>
      </c>
      <c r="D1505" s="22" t="s">
        <v>1618</v>
      </c>
      <c r="E1505" s="21" t="n">
        <v>1049</v>
      </c>
      <c r="F1505" s="22" t="s">
        <v>1619</v>
      </c>
      <c r="G1505" s="27" t="n">
        <v>15</v>
      </c>
      <c r="H1505" s="17" t="n">
        <v>89.26</v>
      </c>
      <c r="I1505" s="17" t="n">
        <f aca="false">ROUND(G1505*H1505,2)</f>
        <v>1338.9</v>
      </c>
      <c r="J1505" s="22" t="s">
        <v>725</v>
      </c>
    </row>
    <row r="1506" customFormat="false" ht="15" hidden="false" customHeight="false" outlineLevel="0" collapsed="false">
      <c r="A1506" s="22" t="s">
        <v>1583</v>
      </c>
      <c r="B1506" s="23" t="n">
        <v>46260</v>
      </c>
      <c r="C1506" s="22" t="s">
        <v>964</v>
      </c>
      <c r="D1506" s="22" t="s">
        <v>1630</v>
      </c>
      <c r="E1506" s="21" t="n">
        <v>1049</v>
      </c>
      <c r="F1506" s="22" t="s">
        <v>1652</v>
      </c>
      <c r="G1506" s="27" t="n">
        <v>38</v>
      </c>
      <c r="H1506" s="17" t="n">
        <v>72.7</v>
      </c>
      <c r="I1506" s="17" t="n">
        <f aca="false">ROUND(G1506*H1506,2)</f>
        <v>2762.6</v>
      </c>
      <c r="J1506" s="22" t="s">
        <v>725</v>
      </c>
    </row>
    <row r="1507" customFormat="false" ht="15" hidden="false" customHeight="false" outlineLevel="0" collapsed="false">
      <c r="A1507" s="22" t="s">
        <v>1583</v>
      </c>
      <c r="B1507" s="23" t="n">
        <v>46260</v>
      </c>
      <c r="C1507" s="22" t="s">
        <v>964</v>
      </c>
      <c r="D1507" s="22" t="s">
        <v>1630</v>
      </c>
      <c r="E1507" s="21" t="n">
        <v>1049</v>
      </c>
      <c r="F1507" s="22" t="s">
        <v>1631</v>
      </c>
      <c r="G1507" s="27" t="n">
        <v>7</v>
      </c>
      <c r="H1507" s="17" t="n">
        <v>233.34</v>
      </c>
      <c r="I1507" s="17" t="n">
        <f aca="false">ROUND(G1507*H1507,2)</f>
        <v>1633.38</v>
      </c>
      <c r="J1507" s="22" t="s">
        <v>725</v>
      </c>
    </row>
    <row r="1508" customFormat="false" ht="15" hidden="false" customHeight="false" outlineLevel="0" collapsed="false">
      <c r="A1508" s="22" t="s">
        <v>1184</v>
      </c>
      <c r="B1508" s="23" t="n">
        <v>46094</v>
      </c>
      <c r="C1508" s="22" t="s">
        <v>929</v>
      </c>
      <c r="D1508" s="22" t="s">
        <v>1637</v>
      </c>
      <c r="E1508" s="21" t="n">
        <v>1049</v>
      </c>
      <c r="F1508" s="22" t="s">
        <v>1639</v>
      </c>
      <c r="G1508" s="27" t="n">
        <v>1</v>
      </c>
      <c r="H1508" s="17" t="n">
        <v>2167.67</v>
      </c>
      <c r="I1508" s="17" t="n">
        <f aca="false">ROUND(G1508*H1508,2)</f>
        <v>2167.67</v>
      </c>
      <c r="J1508" s="22" t="s">
        <v>725</v>
      </c>
    </row>
    <row r="1509" customFormat="false" ht="15" hidden="false" customHeight="false" outlineLevel="0" collapsed="false">
      <c r="A1509" s="22" t="s">
        <v>1184</v>
      </c>
      <c r="B1509" s="23" t="n">
        <v>46094</v>
      </c>
      <c r="C1509" s="22" t="s">
        <v>929</v>
      </c>
      <c r="D1509" s="22" t="s">
        <v>1637</v>
      </c>
      <c r="E1509" s="21" t="n">
        <v>1049</v>
      </c>
      <c r="F1509" s="22" t="s">
        <v>1638</v>
      </c>
      <c r="G1509" s="27" t="n">
        <v>4</v>
      </c>
      <c r="H1509" s="17" t="n">
        <v>209.63</v>
      </c>
      <c r="I1509" s="17" t="n">
        <f aca="false">ROUND(G1509*H1509,2)</f>
        <v>838.52</v>
      </c>
      <c r="J1509" s="22" t="s">
        <v>725</v>
      </c>
    </row>
    <row r="1510" customFormat="false" ht="15" hidden="false" customHeight="false" outlineLevel="0" collapsed="false">
      <c r="A1510" s="22" t="s">
        <v>1184</v>
      </c>
      <c r="B1510" s="23" t="n">
        <v>46094</v>
      </c>
      <c r="C1510" s="22" t="s">
        <v>929</v>
      </c>
      <c r="D1510" s="22" t="s">
        <v>1637</v>
      </c>
      <c r="E1510" s="21" t="n">
        <v>1049</v>
      </c>
      <c r="F1510" s="22" t="s">
        <v>1647</v>
      </c>
      <c r="G1510" s="27" t="n">
        <v>25</v>
      </c>
      <c r="H1510" s="17" t="n">
        <v>42.24</v>
      </c>
      <c r="I1510" s="17" t="n">
        <f aca="false">ROUND(G1510*H1510,2)</f>
        <v>1056</v>
      </c>
      <c r="J1510" s="22" t="s">
        <v>725</v>
      </c>
    </row>
    <row r="1511" customFormat="false" ht="15" hidden="false" customHeight="false" outlineLevel="0" collapsed="false">
      <c r="A1511" s="22" t="s">
        <v>1184</v>
      </c>
      <c r="B1511" s="23" t="n">
        <v>46094</v>
      </c>
      <c r="C1511" s="22" t="s">
        <v>929</v>
      </c>
      <c r="D1511" s="22" t="s">
        <v>1637</v>
      </c>
      <c r="E1511" s="21" t="n">
        <v>1049</v>
      </c>
      <c r="F1511" s="22" t="s">
        <v>1638</v>
      </c>
      <c r="G1511" s="27" t="n">
        <v>10</v>
      </c>
      <c r="H1511" s="17" t="n">
        <v>207.44</v>
      </c>
      <c r="I1511" s="17" t="n">
        <f aca="false">ROUND(G1511*H1511,2)</f>
        <v>2074.4</v>
      </c>
      <c r="J1511" s="22" t="s">
        <v>725</v>
      </c>
    </row>
    <row r="1512" customFormat="false" ht="15" hidden="false" customHeight="false" outlineLevel="0" collapsed="false">
      <c r="A1512" s="22" t="s">
        <v>1529</v>
      </c>
      <c r="B1512" s="23" t="n">
        <v>46236</v>
      </c>
      <c r="C1512" s="22" t="s">
        <v>931</v>
      </c>
      <c r="D1512" s="22" t="s">
        <v>1618</v>
      </c>
      <c r="E1512" s="21" t="n">
        <v>1049</v>
      </c>
      <c r="F1512" s="22" t="s">
        <v>1629</v>
      </c>
      <c r="G1512" s="27" t="n">
        <v>28</v>
      </c>
      <c r="H1512" s="17" t="n">
        <v>65.7</v>
      </c>
      <c r="I1512" s="17" t="n">
        <f aca="false">ROUND(G1512*H1512,2)</f>
        <v>1839.6</v>
      </c>
      <c r="J1512" s="22" t="s">
        <v>725</v>
      </c>
    </row>
    <row r="1513" customFormat="false" ht="15" hidden="false" customHeight="false" outlineLevel="0" collapsed="false">
      <c r="A1513" s="22" t="s">
        <v>1529</v>
      </c>
      <c r="B1513" s="23" t="n">
        <v>46236</v>
      </c>
      <c r="C1513" s="22" t="s">
        <v>931</v>
      </c>
      <c r="D1513" s="22" t="s">
        <v>1618</v>
      </c>
      <c r="E1513" s="21" t="n">
        <v>1049</v>
      </c>
      <c r="F1513" s="22" t="s">
        <v>1619</v>
      </c>
      <c r="G1513" s="27" t="n">
        <v>11</v>
      </c>
      <c r="H1513" s="17" t="n">
        <v>86.45</v>
      </c>
      <c r="I1513" s="17" t="n">
        <f aca="false">ROUND(G1513*H1513,2)</f>
        <v>950.95</v>
      </c>
      <c r="J1513" s="22" t="s">
        <v>725</v>
      </c>
    </row>
    <row r="1514" customFormat="false" ht="15" hidden="false" customHeight="false" outlineLevel="0" collapsed="false">
      <c r="A1514" s="22" t="s">
        <v>1529</v>
      </c>
      <c r="B1514" s="23" t="n">
        <v>46236</v>
      </c>
      <c r="C1514" s="22" t="s">
        <v>931</v>
      </c>
      <c r="D1514" s="22" t="s">
        <v>1618</v>
      </c>
      <c r="E1514" s="21" t="n">
        <v>1049</v>
      </c>
      <c r="F1514" s="22" t="s">
        <v>1620</v>
      </c>
      <c r="G1514" s="27" t="n">
        <v>159</v>
      </c>
      <c r="H1514" s="17" t="n">
        <v>9.89</v>
      </c>
      <c r="I1514" s="17" t="n">
        <f aca="false">ROUND(G1514*H1514,2)</f>
        <v>1572.51</v>
      </c>
      <c r="J1514" s="22" t="s">
        <v>725</v>
      </c>
    </row>
    <row r="1515" customFormat="false" ht="15" hidden="false" customHeight="false" outlineLevel="0" collapsed="false">
      <c r="A1515" s="22" t="s">
        <v>1552</v>
      </c>
      <c r="B1515" s="23" t="n">
        <v>46244</v>
      </c>
      <c r="C1515" s="22" t="s">
        <v>964</v>
      </c>
      <c r="D1515" s="22" t="s">
        <v>1630</v>
      </c>
      <c r="E1515" s="21" t="n">
        <v>1049</v>
      </c>
      <c r="F1515" s="22" t="s">
        <v>1652</v>
      </c>
      <c r="G1515" s="27" t="n">
        <v>22</v>
      </c>
      <c r="H1515" s="17" t="n">
        <v>74.98</v>
      </c>
      <c r="I1515" s="17" t="n">
        <f aca="false">ROUND(G1515*H1515,2)</f>
        <v>1649.56</v>
      </c>
      <c r="J1515" s="22" t="s">
        <v>725</v>
      </c>
    </row>
    <row r="1516" customFormat="false" ht="15" hidden="false" customHeight="false" outlineLevel="0" collapsed="false">
      <c r="A1516" s="22" t="s">
        <v>1202</v>
      </c>
      <c r="B1516" s="23" t="n">
        <v>46100</v>
      </c>
      <c r="C1516" s="22" t="s">
        <v>986</v>
      </c>
      <c r="D1516" s="22" t="s">
        <v>1640</v>
      </c>
      <c r="E1516" s="21" t="n">
        <v>1050</v>
      </c>
      <c r="F1516" s="22" t="s">
        <v>1658</v>
      </c>
      <c r="G1516" s="27" t="n">
        <v>1</v>
      </c>
      <c r="H1516" s="17" t="n">
        <v>6195.99</v>
      </c>
      <c r="I1516" s="17" t="n">
        <f aca="false">ROUND(G1516*H1516,2)</f>
        <v>6195.99</v>
      </c>
      <c r="J1516" s="22" t="s">
        <v>725</v>
      </c>
    </row>
    <row r="1517" customFormat="false" ht="15" hidden="false" customHeight="false" outlineLevel="0" collapsed="false">
      <c r="A1517" s="22" t="s">
        <v>1202</v>
      </c>
      <c r="B1517" s="23" t="n">
        <v>46100</v>
      </c>
      <c r="C1517" s="22" t="s">
        <v>986</v>
      </c>
      <c r="D1517" s="22" t="s">
        <v>1640</v>
      </c>
      <c r="E1517" s="21" t="n">
        <v>1050</v>
      </c>
      <c r="F1517" s="22" t="s">
        <v>1642</v>
      </c>
      <c r="G1517" s="27" t="n">
        <v>1</v>
      </c>
      <c r="H1517" s="17" t="n">
        <v>3832.6</v>
      </c>
      <c r="I1517" s="17" t="n">
        <f aca="false">ROUND(G1517*H1517,2)</f>
        <v>3832.6</v>
      </c>
      <c r="J1517" s="22" t="s">
        <v>725</v>
      </c>
    </row>
    <row r="1518" customFormat="false" ht="15" hidden="false" customHeight="false" outlineLevel="0" collapsed="false">
      <c r="A1518" s="22" t="s">
        <v>1237</v>
      </c>
      <c r="B1518" s="23" t="n">
        <v>46113</v>
      </c>
      <c r="C1518" s="22" t="s">
        <v>1021</v>
      </c>
      <c r="D1518" s="22" t="s">
        <v>1630</v>
      </c>
      <c r="E1518" s="21" t="n">
        <v>1050</v>
      </c>
      <c r="F1518" s="22" t="s">
        <v>1652</v>
      </c>
      <c r="G1518" s="27" t="n">
        <v>14</v>
      </c>
      <c r="H1518" s="17" t="n">
        <v>75.44</v>
      </c>
      <c r="I1518" s="17" t="n">
        <f aca="false">ROUND(G1518*H1518,2)</f>
        <v>1056.16</v>
      </c>
      <c r="J1518" s="22" t="s">
        <v>728</v>
      </c>
    </row>
    <row r="1519" customFormat="false" ht="15" hidden="false" customHeight="false" outlineLevel="0" collapsed="false">
      <c r="A1519" s="22" t="s">
        <v>1237</v>
      </c>
      <c r="B1519" s="23" t="n">
        <v>46113</v>
      </c>
      <c r="C1519" s="22" t="s">
        <v>1021</v>
      </c>
      <c r="D1519" s="22" t="s">
        <v>1630</v>
      </c>
      <c r="E1519" s="21" t="n">
        <v>1050</v>
      </c>
      <c r="F1519" s="22" t="s">
        <v>1632</v>
      </c>
      <c r="G1519" s="27" t="n">
        <v>5</v>
      </c>
      <c r="H1519" s="17" t="n">
        <v>122.92</v>
      </c>
      <c r="I1519" s="17" t="n">
        <f aca="false">ROUND(G1519*H1519,2)</f>
        <v>614.6</v>
      </c>
      <c r="J1519" s="22" t="s">
        <v>728</v>
      </c>
    </row>
    <row r="1520" customFormat="false" ht="15" hidden="false" customHeight="false" outlineLevel="0" collapsed="false">
      <c r="A1520" s="22" t="s">
        <v>1237</v>
      </c>
      <c r="B1520" s="23" t="n">
        <v>46113</v>
      </c>
      <c r="C1520" s="22" t="s">
        <v>1021</v>
      </c>
      <c r="D1520" s="22" t="s">
        <v>1630</v>
      </c>
      <c r="E1520" s="21" t="n">
        <v>1050</v>
      </c>
      <c r="F1520" s="22" t="s">
        <v>1652</v>
      </c>
      <c r="G1520" s="27" t="n">
        <v>18</v>
      </c>
      <c r="H1520" s="17" t="n">
        <v>76.15</v>
      </c>
      <c r="I1520" s="17" t="n">
        <f aca="false">ROUND(G1520*H1520,2)</f>
        <v>1370.7</v>
      </c>
      <c r="J1520" s="22" t="s">
        <v>728</v>
      </c>
    </row>
    <row r="1521" customFormat="false" ht="15" hidden="false" customHeight="false" outlineLevel="0" collapsed="false">
      <c r="A1521" s="22" t="s">
        <v>1237</v>
      </c>
      <c r="B1521" s="23" t="n">
        <v>46113</v>
      </c>
      <c r="C1521" s="22" t="s">
        <v>1021</v>
      </c>
      <c r="D1521" s="22" t="s">
        <v>1630</v>
      </c>
      <c r="E1521" s="21" t="n">
        <v>1050</v>
      </c>
      <c r="F1521" s="22" t="s">
        <v>1632</v>
      </c>
      <c r="G1521" s="27" t="n">
        <v>14</v>
      </c>
      <c r="H1521" s="17" t="n">
        <v>122.31</v>
      </c>
      <c r="I1521" s="17" t="n">
        <f aca="false">ROUND(G1521*H1521,2)</f>
        <v>1712.34</v>
      </c>
      <c r="J1521" s="22" t="s">
        <v>728</v>
      </c>
    </row>
    <row r="1522" customFormat="false" ht="15" hidden="false" customHeight="false" outlineLevel="0" collapsed="false">
      <c r="A1522" s="22" t="s">
        <v>1237</v>
      </c>
      <c r="B1522" s="23" t="n">
        <v>46113</v>
      </c>
      <c r="C1522" s="22" t="s">
        <v>1021</v>
      </c>
      <c r="D1522" s="22" t="s">
        <v>1630</v>
      </c>
      <c r="E1522" s="21" t="n">
        <v>1050</v>
      </c>
      <c r="F1522" s="22" t="s">
        <v>1652</v>
      </c>
      <c r="G1522" s="27" t="n">
        <v>27</v>
      </c>
      <c r="H1522" s="17" t="n">
        <v>73.8</v>
      </c>
      <c r="I1522" s="17" t="n">
        <f aca="false">ROUND(G1522*H1522,2)</f>
        <v>1992.6</v>
      </c>
      <c r="J1522" s="22" t="s">
        <v>728</v>
      </c>
    </row>
    <row r="1523" customFormat="false" ht="15" hidden="false" customHeight="false" outlineLevel="0" collapsed="false">
      <c r="A1523" s="22" t="s">
        <v>1198</v>
      </c>
      <c r="B1523" s="23" t="n">
        <v>46099</v>
      </c>
      <c r="C1523" s="22" t="s">
        <v>957</v>
      </c>
      <c r="D1523" s="22" t="s">
        <v>1625</v>
      </c>
      <c r="E1523" s="21" t="n">
        <v>1050</v>
      </c>
      <c r="F1523" s="22" t="s">
        <v>1627</v>
      </c>
      <c r="G1523" s="27" t="n">
        <v>35</v>
      </c>
      <c r="H1523" s="17" t="n">
        <v>47.24</v>
      </c>
      <c r="I1523" s="17" t="n">
        <f aca="false">ROUND(G1523*H1523,2)</f>
        <v>1653.4</v>
      </c>
      <c r="J1523" s="22" t="s">
        <v>725</v>
      </c>
    </row>
    <row r="1524" customFormat="false" ht="15" hidden="false" customHeight="false" outlineLevel="0" collapsed="false">
      <c r="A1524" s="22" t="s">
        <v>1198</v>
      </c>
      <c r="B1524" s="23" t="n">
        <v>46099</v>
      </c>
      <c r="C1524" s="22" t="s">
        <v>957</v>
      </c>
      <c r="D1524" s="22" t="s">
        <v>1625</v>
      </c>
      <c r="E1524" s="21" t="n">
        <v>1050</v>
      </c>
      <c r="F1524" s="22" t="s">
        <v>1626</v>
      </c>
      <c r="G1524" s="27" t="n">
        <v>32</v>
      </c>
      <c r="H1524" s="17" t="n">
        <v>56.41</v>
      </c>
      <c r="I1524" s="17" t="n">
        <f aca="false">ROUND(G1524*H1524,2)</f>
        <v>1805.12</v>
      </c>
      <c r="J1524" s="22" t="s">
        <v>725</v>
      </c>
    </row>
    <row r="1525" customFormat="false" ht="15" hidden="false" customHeight="false" outlineLevel="0" collapsed="false">
      <c r="A1525" s="22" t="s">
        <v>1198</v>
      </c>
      <c r="B1525" s="23" t="n">
        <v>46099</v>
      </c>
      <c r="C1525" s="22" t="s">
        <v>957</v>
      </c>
      <c r="D1525" s="22" t="s">
        <v>1625</v>
      </c>
      <c r="E1525" s="21" t="n">
        <v>1050</v>
      </c>
      <c r="F1525" s="22" t="s">
        <v>1628</v>
      </c>
      <c r="G1525" s="27" t="n">
        <v>5</v>
      </c>
      <c r="H1525" s="17" t="n">
        <v>403.28</v>
      </c>
      <c r="I1525" s="17" t="n">
        <f aca="false">ROUND(G1525*H1525,2)</f>
        <v>2016.4</v>
      </c>
      <c r="J1525" s="22" t="s">
        <v>725</v>
      </c>
    </row>
    <row r="1526" customFormat="false" ht="15" hidden="false" customHeight="false" outlineLevel="0" collapsed="false">
      <c r="A1526" s="22" t="s">
        <v>1198</v>
      </c>
      <c r="B1526" s="23" t="n">
        <v>46099</v>
      </c>
      <c r="C1526" s="22" t="s">
        <v>957</v>
      </c>
      <c r="D1526" s="22" t="s">
        <v>1625</v>
      </c>
      <c r="E1526" s="21" t="n">
        <v>1050</v>
      </c>
      <c r="F1526" s="22" t="s">
        <v>1627</v>
      </c>
      <c r="G1526" s="27" t="n">
        <v>32</v>
      </c>
      <c r="H1526" s="17" t="n">
        <v>48.24</v>
      </c>
      <c r="I1526" s="17" t="n">
        <f aca="false">ROUND(G1526*H1526,2)</f>
        <v>1543.68</v>
      </c>
      <c r="J1526" s="22" t="s">
        <v>725</v>
      </c>
    </row>
    <row r="1527" customFormat="false" ht="15" hidden="false" customHeight="false" outlineLevel="0" collapsed="false">
      <c r="A1527" s="22" t="s">
        <v>1198</v>
      </c>
      <c r="B1527" s="23" t="n">
        <v>46099</v>
      </c>
      <c r="C1527" s="22" t="s">
        <v>957</v>
      </c>
      <c r="D1527" s="22" t="s">
        <v>1625</v>
      </c>
      <c r="E1527" s="21" t="n">
        <v>1050</v>
      </c>
      <c r="F1527" s="22" t="s">
        <v>1628</v>
      </c>
      <c r="G1527" s="27" t="n">
        <v>4</v>
      </c>
      <c r="H1527" s="17" t="n">
        <v>394.33</v>
      </c>
      <c r="I1527" s="17" t="n">
        <f aca="false">ROUND(G1527*H1527,2)</f>
        <v>1577.32</v>
      </c>
      <c r="J1527" s="22" t="s">
        <v>725</v>
      </c>
    </row>
    <row r="1528" customFormat="false" ht="15" hidden="false" customHeight="false" outlineLevel="0" collapsed="false">
      <c r="A1528" s="22" t="s">
        <v>1373</v>
      </c>
      <c r="B1528" s="23" t="n">
        <v>46158</v>
      </c>
      <c r="C1528" s="22" t="s">
        <v>944</v>
      </c>
      <c r="D1528" s="22" t="s">
        <v>1654</v>
      </c>
      <c r="E1528" s="21" t="n">
        <v>1051</v>
      </c>
      <c r="F1528" s="22" t="s">
        <v>1655</v>
      </c>
      <c r="G1528" s="27" t="n">
        <v>2</v>
      </c>
      <c r="H1528" s="17" t="n">
        <v>923.21</v>
      </c>
      <c r="I1528" s="17" t="n">
        <f aca="false">ROUND(G1528*H1528,2)</f>
        <v>1846.42</v>
      </c>
      <c r="J1528" s="22" t="s">
        <v>725</v>
      </c>
    </row>
    <row r="1529" customFormat="false" ht="15" hidden="false" customHeight="false" outlineLevel="0" collapsed="false">
      <c r="A1529" s="22" t="s">
        <v>1373</v>
      </c>
      <c r="B1529" s="23" t="n">
        <v>46158</v>
      </c>
      <c r="C1529" s="22" t="s">
        <v>944</v>
      </c>
      <c r="D1529" s="22" t="s">
        <v>1654</v>
      </c>
      <c r="E1529" s="21" t="n">
        <v>1051</v>
      </c>
      <c r="F1529" s="22" t="s">
        <v>1655</v>
      </c>
      <c r="G1529" s="27" t="n">
        <v>2</v>
      </c>
      <c r="H1529" s="17" t="n">
        <v>952.18</v>
      </c>
      <c r="I1529" s="17" t="n">
        <f aca="false">ROUND(G1529*H1529,2)</f>
        <v>1904.36</v>
      </c>
      <c r="J1529" s="22" t="s">
        <v>725</v>
      </c>
    </row>
    <row r="1530" customFormat="false" ht="15" hidden="false" customHeight="false" outlineLevel="0" collapsed="false">
      <c r="A1530" s="22" t="s">
        <v>1311</v>
      </c>
      <c r="B1530" s="23" t="n">
        <v>46141</v>
      </c>
      <c r="C1530" s="22" t="s">
        <v>957</v>
      </c>
      <c r="D1530" s="22" t="s">
        <v>1625</v>
      </c>
      <c r="E1530" s="21" t="n">
        <v>1051</v>
      </c>
      <c r="F1530" s="22" t="s">
        <v>1627</v>
      </c>
      <c r="G1530" s="27" t="n">
        <v>24</v>
      </c>
      <c r="H1530" s="17" t="n">
        <v>49.71</v>
      </c>
      <c r="I1530" s="17" t="n">
        <f aca="false">ROUND(G1530*H1530,2)</f>
        <v>1193.04</v>
      </c>
      <c r="J1530" s="22" t="s">
        <v>725</v>
      </c>
    </row>
    <row r="1531" customFormat="false" ht="15" hidden="false" customHeight="false" outlineLevel="0" collapsed="false">
      <c r="A1531" s="22" t="s">
        <v>1311</v>
      </c>
      <c r="B1531" s="23" t="n">
        <v>46141</v>
      </c>
      <c r="C1531" s="22" t="s">
        <v>957</v>
      </c>
      <c r="D1531" s="22" t="s">
        <v>1625</v>
      </c>
      <c r="E1531" s="21" t="n">
        <v>1051</v>
      </c>
      <c r="F1531" s="22" t="s">
        <v>1627</v>
      </c>
      <c r="G1531" s="27" t="n">
        <v>23</v>
      </c>
      <c r="H1531" s="17" t="n">
        <v>48.96</v>
      </c>
      <c r="I1531" s="17" t="n">
        <f aca="false">ROUND(G1531*H1531,2)</f>
        <v>1126.08</v>
      </c>
      <c r="J1531" s="22" t="s">
        <v>725</v>
      </c>
    </row>
    <row r="1532" customFormat="false" ht="15" hidden="false" customHeight="false" outlineLevel="0" collapsed="false">
      <c r="A1532" s="22" t="s">
        <v>1311</v>
      </c>
      <c r="B1532" s="23" t="n">
        <v>46141</v>
      </c>
      <c r="C1532" s="22" t="s">
        <v>957</v>
      </c>
      <c r="D1532" s="22" t="s">
        <v>1625</v>
      </c>
      <c r="E1532" s="21" t="n">
        <v>1051</v>
      </c>
      <c r="F1532" s="22" t="s">
        <v>1627</v>
      </c>
      <c r="G1532" s="27" t="n">
        <v>46</v>
      </c>
      <c r="H1532" s="17" t="n">
        <v>49.3</v>
      </c>
      <c r="I1532" s="17" t="n">
        <f aca="false">ROUND(G1532*H1532,2)</f>
        <v>2267.8</v>
      </c>
      <c r="J1532" s="22" t="s">
        <v>725</v>
      </c>
    </row>
    <row r="1533" customFormat="false" ht="15" hidden="false" customHeight="false" outlineLevel="0" collapsed="false">
      <c r="A1533" s="22" t="s">
        <v>1311</v>
      </c>
      <c r="B1533" s="23" t="n">
        <v>46141</v>
      </c>
      <c r="C1533" s="22" t="s">
        <v>957</v>
      </c>
      <c r="D1533" s="22" t="s">
        <v>1625</v>
      </c>
      <c r="E1533" s="21" t="n">
        <v>1051</v>
      </c>
      <c r="F1533" s="22" t="s">
        <v>1626</v>
      </c>
      <c r="G1533" s="27" t="n">
        <v>28</v>
      </c>
      <c r="H1533" s="17" t="n">
        <v>60.13</v>
      </c>
      <c r="I1533" s="17" t="n">
        <f aca="false">ROUND(G1533*H1533,2)</f>
        <v>1683.64</v>
      </c>
      <c r="J1533" s="22" t="s">
        <v>725</v>
      </c>
    </row>
    <row r="1534" customFormat="false" ht="15" hidden="false" customHeight="false" outlineLevel="0" collapsed="false">
      <c r="A1534" s="22" t="s">
        <v>1311</v>
      </c>
      <c r="B1534" s="23" t="n">
        <v>46141</v>
      </c>
      <c r="C1534" s="22" t="s">
        <v>957</v>
      </c>
      <c r="D1534" s="22" t="s">
        <v>1625</v>
      </c>
      <c r="E1534" s="21" t="n">
        <v>1051</v>
      </c>
      <c r="F1534" s="22" t="s">
        <v>1628</v>
      </c>
      <c r="G1534" s="27" t="n">
        <v>4</v>
      </c>
      <c r="H1534" s="17" t="n">
        <v>426.34</v>
      </c>
      <c r="I1534" s="17" t="n">
        <f aca="false">ROUND(G1534*H1534,2)</f>
        <v>1705.36</v>
      </c>
      <c r="J1534" s="22" t="s">
        <v>725</v>
      </c>
    </row>
    <row r="1535" customFormat="false" ht="15" hidden="false" customHeight="false" outlineLevel="0" collapsed="false">
      <c r="A1535" s="22" t="s">
        <v>1304</v>
      </c>
      <c r="B1535" s="23" t="n">
        <v>46139</v>
      </c>
      <c r="C1535" s="22" t="s">
        <v>937</v>
      </c>
      <c r="D1535" s="22" t="s">
        <v>1618</v>
      </c>
      <c r="E1535" s="21" t="n">
        <v>1051</v>
      </c>
      <c r="F1535" s="22" t="s">
        <v>1619</v>
      </c>
      <c r="G1535" s="27" t="n">
        <v>21</v>
      </c>
      <c r="H1535" s="17" t="n">
        <v>86.76</v>
      </c>
      <c r="I1535" s="17" t="n">
        <f aca="false">ROUND(G1535*H1535,2)</f>
        <v>1821.96</v>
      </c>
      <c r="J1535" s="22" t="s">
        <v>725</v>
      </c>
    </row>
    <row r="1536" customFormat="false" ht="15" hidden="false" customHeight="false" outlineLevel="0" collapsed="false">
      <c r="A1536" s="22" t="s">
        <v>1304</v>
      </c>
      <c r="B1536" s="23" t="n">
        <v>46139</v>
      </c>
      <c r="C1536" s="22" t="s">
        <v>937</v>
      </c>
      <c r="D1536" s="22" t="s">
        <v>1618</v>
      </c>
      <c r="E1536" s="21" t="n">
        <v>1051</v>
      </c>
      <c r="F1536" s="22" t="s">
        <v>1619</v>
      </c>
      <c r="G1536" s="27" t="n">
        <v>19</v>
      </c>
      <c r="H1536" s="17" t="n">
        <v>86.38</v>
      </c>
      <c r="I1536" s="17" t="n">
        <f aca="false">ROUND(G1536*H1536,2)</f>
        <v>1641.22</v>
      </c>
      <c r="J1536" s="22" t="s">
        <v>725</v>
      </c>
    </row>
    <row r="1537" customFormat="false" ht="15" hidden="false" customHeight="false" outlineLevel="0" collapsed="false">
      <c r="A1537" s="22" t="s">
        <v>1304</v>
      </c>
      <c r="B1537" s="23" t="n">
        <v>46139</v>
      </c>
      <c r="C1537" s="22" t="s">
        <v>937</v>
      </c>
      <c r="D1537" s="22" t="s">
        <v>1618</v>
      </c>
      <c r="E1537" s="21" t="n">
        <v>1051</v>
      </c>
      <c r="F1537" s="22" t="s">
        <v>1629</v>
      </c>
      <c r="G1537" s="27" t="n">
        <v>22</v>
      </c>
      <c r="H1537" s="17" t="n">
        <v>66.52</v>
      </c>
      <c r="I1537" s="17" t="n">
        <f aca="false">ROUND(G1537*H1537,2)</f>
        <v>1463.44</v>
      </c>
      <c r="J1537" s="22" t="s">
        <v>725</v>
      </c>
    </row>
    <row r="1538" customFormat="false" ht="15" hidden="false" customHeight="false" outlineLevel="0" collapsed="false">
      <c r="A1538" s="22" t="s">
        <v>1304</v>
      </c>
      <c r="B1538" s="23" t="n">
        <v>46139</v>
      </c>
      <c r="C1538" s="22" t="s">
        <v>937</v>
      </c>
      <c r="D1538" s="22" t="s">
        <v>1618</v>
      </c>
      <c r="E1538" s="21" t="n">
        <v>1051</v>
      </c>
      <c r="F1538" s="22" t="s">
        <v>1620</v>
      </c>
      <c r="G1538" s="27" t="n">
        <v>166</v>
      </c>
      <c r="H1538" s="17" t="n">
        <v>9.66</v>
      </c>
      <c r="I1538" s="17" t="n">
        <f aca="false">ROUND(G1538*H1538,2)</f>
        <v>1603.56</v>
      </c>
      <c r="J1538" s="22" t="s">
        <v>725</v>
      </c>
    </row>
    <row r="1539" customFormat="false" ht="15" hidden="false" customHeight="false" outlineLevel="0" collapsed="false">
      <c r="A1539" s="22" t="s">
        <v>1304</v>
      </c>
      <c r="B1539" s="23" t="n">
        <v>46139</v>
      </c>
      <c r="C1539" s="22" t="s">
        <v>937</v>
      </c>
      <c r="D1539" s="22" t="s">
        <v>1618</v>
      </c>
      <c r="E1539" s="21" t="n">
        <v>1051</v>
      </c>
      <c r="F1539" s="22" t="s">
        <v>1629</v>
      </c>
      <c r="G1539" s="27" t="n">
        <v>16</v>
      </c>
      <c r="H1539" s="17" t="n">
        <v>61.6</v>
      </c>
      <c r="I1539" s="17" t="n">
        <f aca="false">ROUND(G1539*H1539,2)</f>
        <v>985.6</v>
      </c>
      <c r="J1539" s="22" t="s">
        <v>725</v>
      </c>
    </row>
    <row r="1540" customFormat="false" ht="15" hidden="false" customHeight="false" outlineLevel="0" collapsed="false">
      <c r="A1540" s="22" t="s">
        <v>1275</v>
      </c>
      <c r="B1540" s="23" t="n">
        <v>46128</v>
      </c>
      <c r="C1540" s="22" t="s">
        <v>989</v>
      </c>
      <c r="D1540" s="22" t="s">
        <v>1640</v>
      </c>
      <c r="E1540" s="21" t="n">
        <v>1051</v>
      </c>
      <c r="F1540" s="22" t="s">
        <v>1658</v>
      </c>
      <c r="G1540" s="27" t="n">
        <v>1</v>
      </c>
      <c r="H1540" s="17" t="n">
        <v>6253.08</v>
      </c>
      <c r="I1540" s="17" t="n">
        <f aca="false">ROUND(G1540*H1540,2)</f>
        <v>6253.08</v>
      </c>
      <c r="J1540" s="22" t="s">
        <v>725</v>
      </c>
    </row>
    <row r="1541" customFormat="false" ht="15" hidden="false" customHeight="false" outlineLevel="0" collapsed="false">
      <c r="A1541" s="22" t="s">
        <v>1275</v>
      </c>
      <c r="B1541" s="23" t="n">
        <v>46128</v>
      </c>
      <c r="C1541" s="22" t="s">
        <v>989</v>
      </c>
      <c r="D1541" s="22" t="s">
        <v>1640</v>
      </c>
      <c r="E1541" s="21" t="n">
        <v>1051</v>
      </c>
      <c r="F1541" s="22" t="s">
        <v>1641</v>
      </c>
      <c r="G1541" s="27" t="n">
        <v>1</v>
      </c>
      <c r="H1541" s="17" t="n">
        <v>9948.78</v>
      </c>
      <c r="I1541" s="17" t="n">
        <f aca="false">ROUND(G1541*H1541,2)</f>
        <v>9948.78</v>
      </c>
      <c r="J1541" s="22" t="s">
        <v>725</v>
      </c>
    </row>
    <row r="1542" customFormat="false" ht="15" hidden="false" customHeight="false" outlineLevel="0" collapsed="false">
      <c r="A1542" s="22" t="s">
        <v>1213</v>
      </c>
      <c r="B1542" s="23" t="n">
        <v>46105</v>
      </c>
      <c r="C1542" s="22" t="s">
        <v>946</v>
      </c>
      <c r="D1542" s="22" t="s">
        <v>1640</v>
      </c>
      <c r="E1542" s="21" t="n">
        <v>1051</v>
      </c>
      <c r="F1542" s="22" t="s">
        <v>1658</v>
      </c>
      <c r="G1542" s="27" t="n">
        <v>1</v>
      </c>
      <c r="H1542" s="17" t="n">
        <v>6501.12</v>
      </c>
      <c r="I1542" s="17" t="n">
        <f aca="false">ROUND(G1542*H1542,2)</f>
        <v>6501.12</v>
      </c>
      <c r="J1542" s="22" t="s">
        <v>725</v>
      </c>
    </row>
    <row r="1543" customFormat="false" ht="15" hidden="false" customHeight="false" outlineLevel="0" collapsed="false">
      <c r="A1543" s="22" t="s">
        <v>1358</v>
      </c>
      <c r="B1543" s="23" t="n">
        <v>46153</v>
      </c>
      <c r="C1543" s="22" t="s">
        <v>989</v>
      </c>
      <c r="D1543" s="22" t="s">
        <v>1640</v>
      </c>
      <c r="E1543" s="21" t="n">
        <v>1052</v>
      </c>
      <c r="F1543" s="22" t="s">
        <v>1658</v>
      </c>
      <c r="G1543" s="27" t="n">
        <v>1</v>
      </c>
      <c r="H1543" s="17" t="n">
        <v>6476.1</v>
      </c>
      <c r="I1543" s="17" t="n">
        <f aca="false">ROUND(G1543*H1543,2)</f>
        <v>6476.1</v>
      </c>
      <c r="J1543" s="22" t="s">
        <v>725</v>
      </c>
    </row>
    <row r="1544" customFormat="false" ht="15" hidden="false" customHeight="false" outlineLevel="0" collapsed="false">
      <c r="A1544" s="22" t="s">
        <v>1358</v>
      </c>
      <c r="B1544" s="23" t="n">
        <v>46153</v>
      </c>
      <c r="C1544" s="22" t="s">
        <v>989</v>
      </c>
      <c r="D1544" s="22" t="s">
        <v>1640</v>
      </c>
      <c r="E1544" s="21" t="n">
        <v>1052</v>
      </c>
      <c r="F1544" s="22" t="s">
        <v>1643</v>
      </c>
      <c r="G1544" s="27" t="n">
        <v>1</v>
      </c>
      <c r="H1544" s="17" t="n">
        <v>7428.59</v>
      </c>
      <c r="I1544" s="17" t="n">
        <f aca="false">ROUND(G1544*H1544,2)</f>
        <v>7428.59</v>
      </c>
      <c r="J1544" s="22" t="s">
        <v>725</v>
      </c>
    </row>
    <row r="1545" customFormat="false" ht="15" hidden="false" customHeight="false" outlineLevel="0" collapsed="false">
      <c r="A1545" s="22" t="s">
        <v>1423</v>
      </c>
      <c r="B1545" s="23" t="n">
        <v>46183</v>
      </c>
      <c r="C1545" s="22" t="s">
        <v>946</v>
      </c>
      <c r="D1545" s="22" t="s">
        <v>1640</v>
      </c>
      <c r="E1545" s="21" t="n">
        <v>1052</v>
      </c>
      <c r="F1545" s="22" t="s">
        <v>1643</v>
      </c>
      <c r="G1545" s="27" t="n">
        <v>1</v>
      </c>
      <c r="H1545" s="17" t="n">
        <v>7627.21</v>
      </c>
      <c r="I1545" s="17" t="n">
        <f aca="false">ROUND(G1545*H1545,2)</f>
        <v>7627.21</v>
      </c>
      <c r="J1545" s="22" t="s">
        <v>725</v>
      </c>
    </row>
    <row r="1546" customFormat="false" ht="15" hidden="false" customHeight="false" outlineLevel="0" collapsed="false">
      <c r="A1546" s="22" t="s">
        <v>1423</v>
      </c>
      <c r="B1546" s="23" t="n">
        <v>46183</v>
      </c>
      <c r="C1546" s="22" t="s">
        <v>946</v>
      </c>
      <c r="D1546" s="22" t="s">
        <v>1640</v>
      </c>
      <c r="E1546" s="21" t="n">
        <v>1052</v>
      </c>
      <c r="F1546" s="22" t="s">
        <v>1643</v>
      </c>
      <c r="G1546" s="27" t="n">
        <v>1</v>
      </c>
      <c r="H1546" s="17" t="n">
        <v>7696.97</v>
      </c>
      <c r="I1546" s="17" t="n">
        <f aca="false">ROUND(G1546*H1546,2)</f>
        <v>7696.97</v>
      </c>
      <c r="J1546" s="22" t="s">
        <v>725</v>
      </c>
    </row>
    <row r="1547" customFormat="false" ht="15" hidden="false" customHeight="false" outlineLevel="0" collapsed="false">
      <c r="A1547" s="22" t="s">
        <v>1341</v>
      </c>
      <c r="B1547" s="23" t="n">
        <v>46149</v>
      </c>
      <c r="C1547" s="22" t="s">
        <v>939</v>
      </c>
      <c r="D1547" s="22" t="s">
        <v>1621</v>
      </c>
      <c r="E1547" s="21" t="n">
        <v>1052</v>
      </c>
      <c r="F1547" s="22" t="s">
        <v>1624</v>
      </c>
      <c r="G1547" s="27" t="n">
        <v>47</v>
      </c>
      <c r="H1547" s="17" t="n">
        <v>19.35</v>
      </c>
      <c r="I1547" s="17" t="n">
        <f aca="false">ROUND(G1547*H1547,2)</f>
        <v>909.45</v>
      </c>
      <c r="J1547" s="22" t="s">
        <v>725</v>
      </c>
    </row>
    <row r="1548" customFormat="false" ht="15" hidden="false" customHeight="false" outlineLevel="0" collapsed="false">
      <c r="A1548" s="22" t="s">
        <v>1341</v>
      </c>
      <c r="B1548" s="23" t="n">
        <v>46149</v>
      </c>
      <c r="C1548" s="22" t="s">
        <v>939</v>
      </c>
      <c r="D1548" s="22" t="s">
        <v>1621</v>
      </c>
      <c r="E1548" s="21" t="n">
        <v>1052</v>
      </c>
      <c r="F1548" s="22" t="s">
        <v>1623</v>
      </c>
      <c r="G1548" s="27" t="n">
        <v>7</v>
      </c>
      <c r="H1548" s="17" t="n">
        <v>144.47</v>
      </c>
      <c r="I1548" s="17" t="n">
        <f aca="false">ROUND(G1548*H1548,2)</f>
        <v>1011.29</v>
      </c>
      <c r="J1548" s="22" t="s">
        <v>725</v>
      </c>
    </row>
    <row r="1549" customFormat="false" ht="15" hidden="false" customHeight="false" outlineLevel="0" collapsed="false">
      <c r="A1549" s="22" t="s">
        <v>1321</v>
      </c>
      <c r="B1549" s="23" t="n">
        <v>46143</v>
      </c>
      <c r="C1549" s="22" t="s">
        <v>957</v>
      </c>
      <c r="D1549" s="22" t="s">
        <v>1625</v>
      </c>
      <c r="E1549" s="21" t="n">
        <v>1052</v>
      </c>
      <c r="F1549" s="22" t="s">
        <v>1626</v>
      </c>
      <c r="G1549" s="27" t="n">
        <v>36</v>
      </c>
      <c r="H1549" s="17" t="n">
        <v>59.48</v>
      </c>
      <c r="I1549" s="17" t="n">
        <f aca="false">ROUND(G1549*H1549,2)</f>
        <v>2141.28</v>
      </c>
      <c r="J1549" s="22" t="s">
        <v>728</v>
      </c>
    </row>
    <row r="1550" customFormat="false" ht="15" hidden="false" customHeight="false" outlineLevel="0" collapsed="false">
      <c r="A1550" s="22" t="s">
        <v>1321</v>
      </c>
      <c r="B1550" s="23" t="n">
        <v>46143</v>
      </c>
      <c r="C1550" s="22" t="s">
        <v>957</v>
      </c>
      <c r="D1550" s="22" t="s">
        <v>1625</v>
      </c>
      <c r="E1550" s="21" t="n">
        <v>1052</v>
      </c>
      <c r="F1550" s="22" t="s">
        <v>1628</v>
      </c>
      <c r="G1550" s="27" t="n">
        <v>2</v>
      </c>
      <c r="H1550" s="17" t="n">
        <v>413.67</v>
      </c>
      <c r="I1550" s="17" t="n">
        <f aca="false">ROUND(G1550*H1550,2)</f>
        <v>827.34</v>
      </c>
      <c r="J1550" s="22" t="s">
        <v>728</v>
      </c>
    </row>
    <row r="1551" customFormat="false" ht="15" hidden="false" customHeight="false" outlineLevel="0" collapsed="false">
      <c r="A1551" s="22" t="s">
        <v>1250</v>
      </c>
      <c r="B1551" s="23" t="n">
        <v>46117</v>
      </c>
      <c r="C1551" s="22" t="s">
        <v>957</v>
      </c>
      <c r="D1551" s="22" t="s">
        <v>1625</v>
      </c>
      <c r="E1551" s="21" t="n">
        <v>1052</v>
      </c>
      <c r="F1551" s="22" t="s">
        <v>1628</v>
      </c>
      <c r="G1551" s="27" t="n">
        <v>2</v>
      </c>
      <c r="H1551" s="17" t="n">
        <v>422.44</v>
      </c>
      <c r="I1551" s="17" t="n">
        <f aca="false">ROUND(G1551*H1551,2)</f>
        <v>844.88</v>
      </c>
      <c r="J1551" s="22" t="s">
        <v>728</v>
      </c>
    </row>
    <row r="1552" customFormat="false" ht="15" hidden="false" customHeight="false" outlineLevel="0" collapsed="false">
      <c r="A1552" s="22" t="s">
        <v>1250</v>
      </c>
      <c r="B1552" s="23" t="n">
        <v>46117</v>
      </c>
      <c r="C1552" s="22" t="s">
        <v>957</v>
      </c>
      <c r="D1552" s="22" t="s">
        <v>1625</v>
      </c>
      <c r="E1552" s="21" t="n">
        <v>1052</v>
      </c>
      <c r="F1552" s="22" t="s">
        <v>1626</v>
      </c>
      <c r="G1552" s="27" t="n">
        <v>27</v>
      </c>
      <c r="H1552" s="17" t="n">
        <v>56.51</v>
      </c>
      <c r="I1552" s="17" t="n">
        <f aca="false">ROUND(G1552*H1552,2)</f>
        <v>1525.77</v>
      </c>
      <c r="J1552" s="22" t="s">
        <v>728</v>
      </c>
    </row>
    <row r="1553" customFormat="false" ht="15" hidden="false" customHeight="false" outlineLevel="0" collapsed="false">
      <c r="A1553" s="22" t="s">
        <v>1250</v>
      </c>
      <c r="B1553" s="23" t="n">
        <v>46117</v>
      </c>
      <c r="C1553" s="22" t="s">
        <v>957</v>
      </c>
      <c r="D1553" s="22" t="s">
        <v>1625</v>
      </c>
      <c r="E1553" s="21" t="n">
        <v>1052</v>
      </c>
      <c r="F1553" s="22" t="s">
        <v>1626</v>
      </c>
      <c r="G1553" s="27" t="n">
        <v>34</v>
      </c>
      <c r="H1553" s="17" t="n">
        <v>56.83</v>
      </c>
      <c r="I1553" s="17" t="n">
        <f aca="false">ROUND(G1553*H1553,2)</f>
        <v>1932.22</v>
      </c>
      <c r="J1553" s="22" t="s">
        <v>728</v>
      </c>
    </row>
    <row r="1554" customFormat="false" ht="15" hidden="false" customHeight="false" outlineLevel="0" collapsed="false">
      <c r="A1554" s="22" t="s">
        <v>1250</v>
      </c>
      <c r="B1554" s="23" t="n">
        <v>46117</v>
      </c>
      <c r="C1554" s="22" t="s">
        <v>957</v>
      </c>
      <c r="D1554" s="22" t="s">
        <v>1625</v>
      </c>
      <c r="E1554" s="21" t="n">
        <v>1052</v>
      </c>
      <c r="F1554" s="22" t="s">
        <v>1627</v>
      </c>
      <c r="G1554" s="27" t="n">
        <v>31</v>
      </c>
      <c r="H1554" s="17" t="n">
        <v>47.44</v>
      </c>
      <c r="I1554" s="17" t="n">
        <f aca="false">ROUND(G1554*H1554,2)</f>
        <v>1470.64</v>
      </c>
      <c r="J1554" s="22" t="s">
        <v>728</v>
      </c>
    </row>
    <row r="1555" customFormat="false" ht="15" hidden="false" customHeight="false" outlineLevel="0" collapsed="false">
      <c r="A1555" s="22" t="s">
        <v>1250</v>
      </c>
      <c r="B1555" s="23" t="n">
        <v>46117</v>
      </c>
      <c r="C1555" s="22" t="s">
        <v>957</v>
      </c>
      <c r="D1555" s="22" t="s">
        <v>1625</v>
      </c>
      <c r="E1555" s="21" t="n">
        <v>1052</v>
      </c>
      <c r="F1555" s="22" t="s">
        <v>1628</v>
      </c>
      <c r="G1555" s="27" t="n">
        <v>5</v>
      </c>
      <c r="H1555" s="17" t="n">
        <v>414.59</v>
      </c>
      <c r="I1555" s="17" t="n">
        <f aca="false">ROUND(G1555*H1555,2)</f>
        <v>2072.95</v>
      </c>
      <c r="J1555" s="22" t="s">
        <v>728</v>
      </c>
    </row>
    <row r="1556" customFormat="false" ht="15" hidden="false" customHeight="false" outlineLevel="0" collapsed="false">
      <c r="A1556" s="22" t="s">
        <v>1322</v>
      </c>
      <c r="B1556" s="23" t="n">
        <v>46143</v>
      </c>
      <c r="C1556" s="22" t="s">
        <v>959</v>
      </c>
      <c r="D1556" s="22" t="s">
        <v>1633</v>
      </c>
      <c r="E1556" s="21" t="n">
        <v>1052</v>
      </c>
      <c r="F1556" s="22" t="s">
        <v>1635</v>
      </c>
      <c r="G1556" s="27" t="n">
        <v>26</v>
      </c>
      <c r="H1556" s="17" t="n">
        <v>82.69</v>
      </c>
      <c r="I1556" s="17" t="n">
        <f aca="false">ROUND(G1556*H1556,2)</f>
        <v>2149.94</v>
      </c>
      <c r="J1556" s="22" t="s">
        <v>728</v>
      </c>
    </row>
    <row r="1557" customFormat="false" ht="15" hidden="false" customHeight="false" outlineLevel="0" collapsed="false">
      <c r="A1557" s="22" t="s">
        <v>1322</v>
      </c>
      <c r="B1557" s="23" t="n">
        <v>46143</v>
      </c>
      <c r="C1557" s="22" t="s">
        <v>959</v>
      </c>
      <c r="D1557" s="22" t="s">
        <v>1633</v>
      </c>
      <c r="E1557" s="21" t="n">
        <v>1052</v>
      </c>
      <c r="F1557" s="22" t="s">
        <v>1636</v>
      </c>
      <c r="G1557" s="27" t="n">
        <v>17</v>
      </c>
      <c r="H1557" s="17" t="n">
        <v>121.33</v>
      </c>
      <c r="I1557" s="17" t="n">
        <f aca="false">ROUND(G1557*H1557,2)</f>
        <v>2062.61</v>
      </c>
      <c r="J1557" s="22" t="s">
        <v>728</v>
      </c>
    </row>
    <row r="1558" customFormat="false" ht="15" hidden="false" customHeight="false" outlineLevel="0" collapsed="false">
      <c r="A1558" s="22" t="s">
        <v>1211</v>
      </c>
      <c r="B1558" s="23" t="n">
        <v>46104</v>
      </c>
      <c r="C1558" s="22" t="s">
        <v>933</v>
      </c>
      <c r="D1558" s="22" t="s">
        <v>1625</v>
      </c>
      <c r="E1558" s="21" t="n">
        <v>1052</v>
      </c>
      <c r="F1558" s="22" t="s">
        <v>1626</v>
      </c>
      <c r="G1558" s="27" t="n">
        <v>40</v>
      </c>
      <c r="H1558" s="17" t="n">
        <v>58.77</v>
      </c>
      <c r="I1558" s="17" t="n">
        <f aca="false">ROUND(G1558*H1558,2)</f>
        <v>2350.8</v>
      </c>
      <c r="J1558" s="22" t="s">
        <v>725</v>
      </c>
    </row>
    <row r="1559" customFormat="false" ht="15" hidden="false" customHeight="false" outlineLevel="0" collapsed="false">
      <c r="A1559" s="22" t="s">
        <v>1211</v>
      </c>
      <c r="B1559" s="23" t="n">
        <v>46104</v>
      </c>
      <c r="C1559" s="22" t="s">
        <v>933</v>
      </c>
      <c r="D1559" s="22" t="s">
        <v>1625</v>
      </c>
      <c r="E1559" s="21" t="n">
        <v>1052</v>
      </c>
      <c r="F1559" s="22" t="s">
        <v>1628</v>
      </c>
      <c r="G1559" s="27" t="n">
        <v>4</v>
      </c>
      <c r="H1559" s="17" t="n">
        <v>408.92</v>
      </c>
      <c r="I1559" s="17" t="n">
        <f aca="false">ROUND(G1559*H1559,2)</f>
        <v>1635.68</v>
      </c>
      <c r="J1559" s="22" t="s">
        <v>725</v>
      </c>
    </row>
    <row r="1560" customFormat="false" ht="15" hidden="false" customHeight="false" outlineLevel="0" collapsed="false">
      <c r="A1560" s="22" t="s">
        <v>1211</v>
      </c>
      <c r="B1560" s="23" t="n">
        <v>46104</v>
      </c>
      <c r="C1560" s="22" t="s">
        <v>933</v>
      </c>
      <c r="D1560" s="22" t="s">
        <v>1625</v>
      </c>
      <c r="E1560" s="21" t="n">
        <v>1052</v>
      </c>
      <c r="F1560" s="22" t="s">
        <v>1626</v>
      </c>
      <c r="G1560" s="27" t="n">
        <v>32</v>
      </c>
      <c r="H1560" s="17" t="n">
        <v>56.31</v>
      </c>
      <c r="I1560" s="17" t="n">
        <f aca="false">ROUND(G1560*H1560,2)</f>
        <v>1801.92</v>
      </c>
      <c r="J1560" s="22" t="s">
        <v>725</v>
      </c>
    </row>
    <row r="1561" customFormat="false" ht="15" hidden="false" customHeight="false" outlineLevel="0" collapsed="false">
      <c r="A1561" s="22" t="s">
        <v>1211</v>
      </c>
      <c r="B1561" s="23" t="n">
        <v>46104</v>
      </c>
      <c r="C1561" s="22" t="s">
        <v>933</v>
      </c>
      <c r="D1561" s="22" t="s">
        <v>1625</v>
      </c>
      <c r="E1561" s="21" t="n">
        <v>1052</v>
      </c>
      <c r="F1561" s="22" t="s">
        <v>1627</v>
      </c>
      <c r="G1561" s="27" t="n">
        <v>21</v>
      </c>
      <c r="H1561" s="17" t="n">
        <v>48.15</v>
      </c>
      <c r="I1561" s="17" t="n">
        <f aca="false">ROUND(G1561*H1561,2)</f>
        <v>1011.15</v>
      </c>
      <c r="J1561" s="22" t="s">
        <v>725</v>
      </c>
    </row>
    <row r="1562" customFormat="false" ht="15" hidden="false" customHeight="false" outlineLevel="0" collapsed="false">
      <c r="A1562" s="22" t="s">
        <v>1211</v>
      </c>
      <c r="B1562" s="23" t="n">
        <v>46104</v>
      </c>
      <c r="C1562" s="22" t="s">
        <v>933</v>
      </c>
      <c r="D1562" s="22" t="s">
        <v>1625</v>
      </c>
      <c r="E1562" s="21" t="n">
        <v>1052</v>
      </c>
      <c r="F1562" s="22" t="s">
        <v>1628</v>
      </c>
      <c r="G1562" s="27" t="n">
        <v>4</v>
      </c>
      <c r="H1562" s="17" t="n">
        <v>423.53</v>
      </c>
      <c r="I1562" s="17" t="n">
        <f aca="false">ROUND(G1562*H1562,2)</f>
        <v>1694.12</v>
      </c>
      <c r="J1562" s="22" t="s">
        <v>725</v>
      </c>
    </row>
    <row r="1563" customFormat="false" ht="15" hidden="false" customHeight="false" outlineLevel="0" collapsed="false">
      <c r="A1563" s="22" t="s">
        <v>1406</v>
      </c>
      <c r="B1563" s="23" t="n">
        <v>46173</v>
      </c>
      <c r="C1563" s="22" t="s">
        <v>931</v>
      </c>
      <c r="D1563" s="22" t="s">
        <v>1618</v>
      </c>
      <c r="E1563" s="21" t="n">
        <v>1052</v>
      </c>
      <c r="F1563" s="22" t="s">
        <v>1629</v>
      </c>
      <c r="G1563" s="27" t="n">
        <v>30</v>
      </c>
      <c r="H1563" s="17" t="n">
        <v>61.72</v>
      </c>
      <c r="I1563" s="17" t="n">
        <f aca="false">ROUND(G1563*H1563,2)</f>
        <v>1851.6</v>
      </c>
      <c r="J1563" s="22" t="s">
        <v>725</v>
      </c>
    </row>
    <row r="1564" customFormat="false" ht="15" hidden="false" customHeight="false" outlineLevel="0" collapsed="false">
      <c r="A1564" s="22" t="s">
        <v>1406</v>
      </c>
      <c r="B1564" s="23" t="n">
        <v>46173</v>
      </c>
      <c r="C1564" s="22" t="s">
        <v>931</v>
      </c>
      <c r="D1564" s="22" t="s">
        <v>1618</v>
      </c>
      <c r="E1564" s="21" t="n">
        <v>1052</v>
      </c>
      <c r="F1564" s="22" t="s">
        <v>1620</v>
      </c>
      <c r="G1564" s="27" t="n">
        <v>221</v>
      </c>
      <c r="H1564" s="17" t="n">
        <v>10.23</v>
      </c>
      <c r="I1564" s="17" t="n">
        <f aca="false">ROUND(G1564*H1564,2)</f>
        <v>2260.83</v>
      </c>
      <c r="J1564" s="22" t="s">
        <v>725</v>
      </c>
    </row>
    <row r="1565" customFormat="false" ht="15" hidden="false" customHeight="false" outlineLevel="0" collapsed="false">
      <c r="A1565" s="22" t="s">
        <v>1406</v>
      </c>
      <c r="B1565" s="23" t="n">
        <v>46173</v>
      </c>
      <c r="C1565" s="22" t="s">
        <v>931</v>
      </c>
      <c r="D1565" s="22" t="s">
        <v>1618</v>
      </c>
      <c r="E1565" s="21" t="n">
        <v>1052</v>
      </c>
      <c r="F1565" s="22" t="s">
        <v>1620</v>
      </c>
      <c r="G1565" s="27" t="n">
        <v>120</v>
      </c>
      <c r="H1565" s="17" t="n">
        <v>9.43</v>
      </c>
      <c r="I1565" s="17" t="n">
        <f aca="false">ROUND(G1565*H1565,2)</f>
        <v>1131.6</v>
      </c>
      <c r="J1565" s="22" t="s">
        <v>725</v>
      </c>
    </row>
    <row r="1566" customFormat="false" ht="15" hidden="false" customHeight="false" outlineLevel="0" collapsed="false">
      <c r="A1566" s="22" t="s">
        <v>1406</v>
      </c>
      <c r="B1566" s="23" t="n">
        <v>46173</v>
      </c>
      <c r="C1566" s="22" t="s">
        <v>931</v>
      </c>
      <c r="D1566" s="22" t="s">
        <v>1618</v>
      </c>
      <c r="E1566" s="21" t="n">
        <v>1052</v>
      </c>
      <c r="F1566" s="22" t="s">
        <v>1619</v>
      </c>
      <c r="G1566" s="27" t="n">
        <v>27</v>
      </c>
      <c r="H1566" s="17" t="n">
        <v>88.55</v>
      </c>
      <c r="I1566" s="17" t="n">
        <f aca="false">ROUND(G1566*H1566,2)</f>
        <v>2390.85</v>
      </c>
      <c r="J1566" s="22" t="s">
        <v>725</v>
      </c>
    </row>
    <row r="1567" customFormat="false" ht="15" hidden="false" customHeight="false" outlineLevel="0" collapsed="false">
      <c r="A1567" s="22" t="s">
        <v>1278</v>
      </c>
      <c r="B1567" s="23" t="n">
        <v>46129</v>
      </c>
      <c r="C1567" s="22" t="s">
        <v>959</v>
      </c>
      <c r="D1567" s="22" t="s">
        <v>1633</v>
      </c>
      <c r="E1567" s="21" t="n">
        <v>1053</v>
      </c>
      <c r="F1567" s="22" t="s">
        <v>1635</v>
      </c>
      <c r="G1567" s="27" t="n">
        <v>26</v>
      </c>
      <c r="H1567" s="17" t="n">
        <v>83.33</v>
      </c>
      <c r="I1567" s="17" t="n">
        <f aca="false">ROUND(G1567*H1567,2)</f>
        <v>2166.58</v>
      </c>
      <c r="J1567" s="22" t="s">
        <v>728</v>
      </c>
    </row>
    <row r="1568" customFormat="false" ht="15" hidden="false" customHeight="false" outlineLevel="0" collapsed="false">
      <c r="A1568" s="22" t="s">
        <v>1278</v>
      </c>
      <c r="B1568" s="23" t="n">
        <v>46129</v>
      </c>
      <c r="C1568" s="22" t="s">
        <v>959</v>
      </c>
      <c r="D1568" s="22" t="s">
        <v>1633</v>
      </c>
      <c r="E1568" s="21" t="n">
        <v>1053</v>
      </c>
      <c r="F1568" s="22" t="s">
        <v>1635</v>
      </c>
      <c r="G1568" s="27" t="n">
        <v>10</v>
      </c>
      <c r="H1568" s="17" t="n">
        <v>85.61</v>
      </c>
      <c r="I1568" s="17" t="n">
        <f aca="false">ROUND(G1568*H1568,2)</f>
        <v>856.1</v>
      </c>
      <c r="J1568" s="22" t="s">
        <v>728</v>
      </c>
    </row>
    <row r="1569" customFormat="false" ht="15" hidden="false" customHeight="false" outlineLevel="0" collapsed="false">
      <c r="A1569" s="22" t="s">
        <v>1355</v>
      </c>
      <c r="B1569" s="23" t="n">
        <v>46152</v>
      </c>
      <c r="C1569" s="22" t="s">
        <v>986</v>
      </c>
      <c r="D1569" s="22" t="s">
        <v>1640</v>
      </c>
      <c r="E1569" s="21" t="n">
        <v>1053</v>
      </c>
      <c r="F1569" s="22" t="s">
        <v>1643</v>
      </c>
      <c r="G1569" s="27" t="n">
        <v>1</v>
      </c>
      <c r="H1569" s="17" t="n">
        <v>7496.24</v>
      </c>
      <c r="I1569" s="17" t="n">
        <f aca="false">ROUND(G1569*H1569,2)</f>
        <v>7496.24</v>
      </c>
      <c r="J1569" s="22" t="s">
        <v>725</v>
      </c>
    </row>
    <row r="1570" customFormat="false" ht="15" hidden="false" customHeight="false" outlineLevel="0" collapsed="false">
      <c r="A1570" s="22" t="s">
        <v>1355</v>
      </c>
      <c r="B1570" s="23" t="n">
        <v>46152</v>
      </c>
      <c r="C1570" s="22" t="s">
        <v>986</v>
      </c>
      <c r="D1570" s="22" t="s">
        <v>1640</v>
      </c>
      <c r="E1570" s="21" t="n">
        <v>1053</v>
      </c>
      <c r="F1570" s="22" t="s">
        <v>1643</v>
      </c>
      <c r="G1570" s="27" t="n">
        <v>1</v>
      </c>
      <c r="H1570" s="17" t="n">
        <v>7681.31</v>
      </c>
      <c r="I1570" s="17" t="n">
        <f aca="false">ROUND(G1570*H1570,2)</f>
        <v>7681.31</v>
      </c>
      <c r="J1570" s="22" t="s">
        <v>725</v>
      </c>
    </row>
    <row r="1571" customFormat="false" ht="15" hidden="false" customHeight="false" outlineLevel="0" collapsed="false">
      <c r="A1571" s="22" t="s">
        <v>1355</v>
      </c>
      <c r="B1571" s="23" t="n">
        <v>46152</v>
      </c>
      <c r="C1571" s="22" t="s">
        <v>986</v>
      </c>
      <c r="D1571" s="22" t="s">
        <v>1640</v>
      </c>
      <c r="E1571" s="21" t="n">
        <v>1053</v>
      </c>
      <c r="F1571" s="22" t="s">
        <v>1642</v>
      </c>
      <c r="G1571" s="27" t="n">
        <v>1</v>
      </c>
      <c r="H1571" s="17" t="n">
        <v>3945.65</v>
      </c>
      <c r="I1571" s="17" t="n">
        <f aca="false">ROUND(G1571*H1571,2)</f>
        <v>3945.65</v>
      </c>
      <c r="J1571" s="22" t="s">
        <v>725</v>
      </c>
    </row>
    <row r="1572" customFormat="false" ht="15" hidden="false" customHeight="false" outlineLevel="0" collapsed="false">
      <c r="A1572" s="22" t="s">
        <v>1355</v>
      </c>
      <c r="B1572" s="23" t="n">
        <v>46152</v>
      </c>
      <c r="C1572" s="22" t="s">
        <v>986</v>
      </c>
      <c r="D1572" s="22" t="s">
        <v>1640</v>
      </c>
      <c r="E1572" s="21" t="n">
        <v>1053</v>
      </c>
      <c r="F1572" s="22" t="s">
        <v>1641</v>
      </c>
      <c r="G1572" s="27" t="n">
        <v>1</v>
      </c>
      <c r="H1572" s="17" t="n">
        <v>10028.52</v>
      </c>
      <c r="I1572" s="17" t="n">
        <f aca="false">ROUND(G1572*H1572,2)</f>
        <v>10028.52</v>
      </c>
      <c r="J1572" s="22" t="s">
        <v>725</v>
      </c>
    </row>
    <row r="1573" customFormat="false" ht="15" hidden="false" customHeight="false" outlineLevel="0" collapsed="false">
      <c r="A1573" s="22" t="s">
        <v>1349</v>
      </c>
      <c r="B1573" s="23" t="n">
        <v>46151</v>
      </c>
      <c r="C1573" s="22" t="s">
        <v>949</v>
      </c>
      <c r="D1573" s="22" t="s">
        <v>1644</v>
      </c>
      <c r="E1573" s="21" t="n">
        <v>1053</v>
      </c>
      <c r="F1573" s="22" t="s">
        <v>1646</v>
      </c>
      <c r="G1573" s="27" t="n">
        <v>2</v>
      </c>
      <c r="H1573" s="17" t="n">
        <v>759.4</v>
      </c>
      <c r="I1573" s="17" t="n">
        <f aca="false">ROUND(G1573*H1573,2)</f>
        <v>1518.8</v>
      </c>
      <c r="J1573" s="22" t="s">
        <v>725</v>
      </c>
    </row>
    <row r="1574" customFormat="false" ht="15" hidden="false" customHeight="false" outlineLevel="0" collapsed="false">
      <c r="A1574" s="22" t="s">
        <v>1349</v>
      </c>
      <c r="B1574" s="23" t="n">
        <v>46151</v>
      </c>
      <c r="C1574" s="22" t="s">
        <v>949</v>
      </c>
      <c r="D1574" s="22" t="s">
        <v>1644</v>
      </c>
      <c r="E1574" s="21" t="n">
        <v>1053</v>
      </c>
      <c r="F1574" s="22" t="s">
        <v>1646</v>
      </c>
      <c r="G1574" s="27" t="n">
        <v>3</v>
      </c>
      <c r="H1574" s="17" t="n">
        <v>818.63</v>
      </c>
      <c r="I1574" s="17" t="n">
        <f aca="false">ROUND(G1574*H1574,2)</f>
        <v>2455.89</v>
      </c>
      <c r="J1574" s="22" t="s">
        <v>725</v>
      </c>
    </row>
    <row r="1575" customFormat="false" ht="15" hidden="false" customHeight="false" outlineLevel="0" collapsed="false">
      <c r="A1575" s="22" t="s">
        <v>1349</v>
      </c>
      <c r="B1575" s="23" t="n">
        <v>46151</v>
      </c>
      <c r="C1575" s="22" t="s">
        <v>949</v>
      </c>
      <c r="D1575" s="22" t="s">
        <v>1644</v>
      </c>
      <c r="E1575" s="21" t="n">
        <v>1053</v>
      </c>
      <c r="F1575" s="22" t="s">
        <v>1645</v>
      </c>
      <c r="G1575" s="27" t="n">
        <v>2</v>
      </c>
      <c r="H1575" s="17" t="n">
        <v>664.49</v>
      </c>
      <c r="I1575" s="17" t="n">
        <f aca="false">ROUND(G1575*H1575,2)</f>
        <v>1328.98</v>
      </c>
      <c r="J1575" s="22" t="s">
        <v>725</v>
      </c>
    </row>
    <row r="1576" customFormat="false" ht="15" hidden="false" customHeight="false" outlineLevel="0" collapsed="false">
      <c r="A1576" s="22" t="s">
        <v>1214</v>
      </c>
      <c r="B1576" s="23" t="n">
        <v>46105</v>
      </c>
      <c r="C1576" s="22" t="s">
        <v>939</v>
      </c>
      <c r="D1576" s="22" t="s">
        <v>1621</v>
      </c>
      <c r="E1576" s="21" t="n">
        <v>1053</v>
      </c>
      <c r="F1576" s="22" t="s">
        <v>1622</v>
      </c>
      <c r="G1576" s="27" t="n">
        <v>21</v>
      </c>
      <c r="H1576" s="17" t="n">
        <v>97.15</v>
      </c>
      <c r="I1576" s="17" t="n">
        <f aca="false">ROUND(G1576*H1576,2)</f>
        <v>2040.15</v>
      </c>
      <c r="J1576" s="22" t="s">
        <v>725</v>
      </c>
    </row>
    <row r="1577" customFormat="false" ht="15" hidden="false" customHeight="false" outlineLevel="0" collapsed="false">
      <c r="A1577" s="22" t="s">
        <v>1214</v>
      </c>
      <c r="B1577" s="23" t="n">
        <v>46105</v>
      </c>
      <c r="C1577" s="22" t="s">
        <v>939</v>
      </c>
      <c r="D1577" s="22" t="s">
        <v>1621</v>
      </c>
      <c r="E1577" s="21" t="n">
        <v>1053</v>
      </c>
      <c r="F1577" s="22" t="s">
        <v>1622</v>
      </c>
      <c r="G1577" s="27" t="n">
        <v>30</v>
      </c>
      <c r="H1577" s="17" t="n">
        <v>95.73</v>
      </c>
      <c r="I1577" s="17" t="n">
        <f aca="false">ROUND(G1577*H1577,2)</f>
        <v>2871.9</v>
      </c>
      <c r="J1577" s="22" t="s">
        <v>725</v>
      </c>
    </row>
    <row r="1578" customFormat="false" ht="15" hidden="false" customHeight="false" outlineLevel="0" collapsed="false">
      <c r="A1578" s="22" t="s">
        <v>1214</v>
      </c>
      <c r="B1578" s="23" t="n">
        <v>46105</v>
      </c>
      <c r="C1578" s="22" t="s">
        <v>939</v>
      </c>
      <c r="D1578" s="22" t="s">
        <v>1621</v>
      </c>
      <c r="E1578" s="21" t="n">
        <v>1053</v>
      </c>
      <c r="F1578" s="22" t="s">
        <v>1622</v>
      </c>
      <c r="G1578" s="27" t="n">
        <v>27</v>
      </c>
      <c r="H1578" s="17" t="n">
        <v>93.95</v>
      </c>
      <c r="I1578" s="17" t="n">
        <f aca="false">ROUND(G1578*H1578,2)</f>
        <v>2536.65</v>
      </c>
      <c r="J1578" s="22" t="s">
        <v>725</v>
      </c>
    </row>
    <row r="1579" customFormat="false" ht="15" hidden="false" customHeight="false" outlineLevel="0" collapsed="false">
      <c r="A1579" s="22" t="s">
        <v>1214</v>
      </c>
      <c r="B1579" s="23" t="n">
        <v>46105</v>
      </c>
      <c r="C1579" s="22" t="s">
        <v>939</v>
      </c>
      <c r="D1579" s="22" t="s">
        <v>1621</v>
      </c>
      <c r="E1579" s="21" t="n">
        <v>1053</v>
      </c>
      <c r="F1579" s="22" t="s">
        <v>1623</v>
      </c>
      <c r="G1579" s="27" t="n">
        <v>14</v>
      </c>
      <c r="H1579" s="17" t="n">
        <v>139.11</v>
      </c>
      <c r="I1579" s="17" t="n">
        <f aca="false">ROUND(G1579*H1579,2)</f>
        <v>1947.54</v>
      </c>
      <c r="J1579" s="22" t="s">
        <v>725</v>
      </c>
    </row>
    <row r="1580" customFormat="false" ht="15" hidden="false" customHeight="false" outlineLevel="0" collapsed="false">
      <c r="A1580" s="22" t="s">
        <v>1214</v>
      </c>
      <c r="B1580" s="23" t="n">
        <v>46105</v>
      </c>
      <c r="C1580" s="22" t="s">
        <v>939</v>
      </c>
      <c r="D1580" s="22" t="s">
        <v>1621</v>
      </c>
      <c r="E1580" s="21" t="n">
        <v>1053</v>
      </c>
      <c r="F1580" s="22" t="s">
        <v>1623</v>
      </c>
      <c r="G1580" s="27" t="n">
        <v>12</v>
      </c>
      <c r="H1580" s="17" t="n">
        <v>137.2</v>
      </c>
      <c r="I1580" s="17" t="n">
        <f aca="false">ROUND(G1580*H1580,2)</f>
        <v>1646.4</v>
      </c>
      <c r="J1580" s="22" t="s">
        <v>725</v>
      </c>
    </row>
    <row r="1581" customFormat="false" ht="15" hidden="false" customHeight="false" outlineLevel="0" collapsed="false">
      <c r="A1581" s="22" t="s">
        <v>1288</v>
      </c>
      <c r="B1581" s="23" t="n">
        <v>46133</v>
      </c>
      <c r="C1581" s="22" t="s">
        <v>946</v>
      </c>
      <c r="D1581" s="22" t="s">
        <v>1640</v>
      </c>
      <c r="E1581" s="21" t="n">
        <v>1053</v>
      </c>
      <c r="F1581" s="22" t="s">
        <v>1642</v>
      </c>
      <c r="G1581" s="27" t="n">
        <v>1</v>
      </c>
      <c r="H1581" s="17" t="n">
        <v>4027.63</v>
      </c>
      <c r="I1581" s="17" t="n">
        <f aca="false">ROUND(G1581*H1581,2)</f>
        <v>4027.63</v>
      </c>
      <c r="J1581" s="22" t="s">
        <v>725</v>
      </c>
    </row>
    <row r="1582" customFormat="false" ht="15" hidden="false" customHeight="false" outlineLevel="0" collapsed="false">
      <c r="A1582" s="22" t="s">
        <v>1288</v>
      </c>
      <c r="B1582" s="23" t="n">
        <v>46133</v>
      </c>
      <c r="C1582" s="22" t="s">
        <v>946</v>
      </c>
      <c r="D1582" s="22" t="s">
        <v>1640</v>
      </c>
      <c r="E1582" s="21" t="n">
        <v>1053</v>
      </c>
      <c r="F1582" s="22" t="s">
        <v>1642</v>
      </c>
      <c r="G1582" s="27" t="n">
        <v>1</v>
      </c>
      <c r="H1582" s="17" t="n">
        <v>3931.32</v>
      </c>
      <c r="I1582" s="17" t="n">
        <f aca="false">ROUND(G1582*H1582,2)</f>
        <v>3931.32</v>
      </c>
      <c r="J1582" s="22" t="s">
        <v>725</v>
      </c>
    </row>
    <row r="1583" customFormat="false" ht="15" hidden="false" customHeight="false" outlineLevel="0" collapsed="false">
      <c r="A1583" s="22" t="s">
        <v>1288</v>
      </c>
      <c r="B1583" s="23" t="n">
        <v>46133</v>
      </c>
      <c r="C1583" s="22" t="s">
        <v>946</v>
      </c>
      <c r="D1583" s="22" t="s">
        <v>1640</v>
      </c>
      <c r="E1583" s="21" t="n">
        <v>1053</v>
      </c>
      <c r="F1583" s="22" t="s">
        <v>1643</v>
      </c>
      <c r="G1583" s="27" t="n">
        <v>1</v>
      </c>
      <c r="H1583" s="17" t="n">
        <v>7174.04</v>
      </c>
      <c r="I1583" s="17" t="n">
        <f aca="false">ROUND(G1583*H1583,2)</f>
        <v>7174.04</v>
      </c>
      <c r="J1583" s="22" t="s">
        <v>725</v>
      </c>
    </row>
    <row r="1584" customFormat="false" ht="15" hidden="false" customHeight="false" outlineLevel="0" collapsed="false">
      <c r="A1584" s="22" t="s">
        <v>1255</v>
      </c>
      <c r="B1584" s="23" t="n">
        <v>46121</v>
      </c>
      <c r="C1584" s="22" t="s">
        <v>935</v>
      </c>
      <c r="D1584" s="22" t="s">
        <v>1648</v>
      </c>
      <c r="E1584" s="21" t="n">
        <v>1053</v>
      </c>
      <c r="F1584" s="22" t="s">
        <v>1650</v>
      </c>
      <c r="G1584" s="27" t="n">
        <v>34</v>
      </c>
      <c r="H1584" s="17" t="n">
        <v>44.14</v>
      </c>
      <c r="I1584" s="17" t="n">
        <f aca="false">ROUND(G1584*H1584,2)</f>
        <v>1500.76</v>
      </c>
      <c r="J1584" s="22" t="s">
        <v>725</v>
      </c>
    </row>
    <row r="1585" customFormat="false" ht="15" hidden="false" customHeight="false" outlineLevel="0" collapsed="false">
      <c r="A1585" s="22" t="s">
        <v>1238</v>
      </c>
      <c r="B1585" s="23" t="n">
        <v>46113</v>
      </c>
      <c r="C1585" s="22" t="s">
        <v>964</v>
      </c>
      <c r="D1585" s="22" t="s">
        <v>1630</v>
      </c>
      <c r="E1585" s="21" t="n">
        <v>1054</v>
      </c>
      <c r="F1585" s="22" t="s">
        <v>1631</v>
      </c>
      <c r="G1585" s="27" t="n">
        <v>3</v>
      </c>
      <c r="H1585" s="17" t="n">
        <v>226.65</v>
      </c>
      <c r="I1585" s="17" t="n">
        <f aca="false">ROUND(G1585*H1585,2)</f>
        <v>679.95</v>
      </c>
      <c r="J1585" s="22" t="s">
        <v>725</v>
      </c>
    </row>
    <row r="1586" customFormat="false" ht="15" hidden="false" customHeight="false" outlineLevel="0" collapsed="false">
      <c r="A1586" s="22" t="s">
        <v>1238</v>
      </c>
      <c r="B1586" s="23" t="n">
        <v>46113</v>
      </c>
      <c r="C1586" s="22" t="s">
        <v>964</v>
      </c>
      <c r="D1586" s="22" t="s">
        <v>1630</v>
      </c>
      <c r="E1586" s="21" t="n">
        <v>1054</v>
      </c>
      <c r="F1586" s="22" t="s">
        <v>1632</v>
      </c>
      <c r="G1586" s="27" t="n">
        <v>10</v>
      </c>
      <c r="H1586" s="17" t="n">
        <v>118.21</v>
      </c>
      <c r="I1586" s="17" t="n">
        <f aca="false">ROUND(G1586*H1586,2)</f>
        <v>1182.1</v>
      </c>
      <c r="J1586" s="22" t="s">
        <v>725</v>
      </c>
    </row>
    <row r="1587" customFormat="false" ht="15" hidden="false" customHeight="false" outlineLevel="0" collapsed="false">
      <c r="A1587" s="22" t="s">
        <v>1238</v>
      </c>
      <c r="B1587" s="23" t="n">
        <v>46113</v>
      </c>
      <c r="C1587" s="22" t="s">
        <v>964</v>
      </c>
      <c r="D1587" s="22" t="s">
        <v>1630</v>
      </c>
      <c r="E1587" s="21" t="n">
        <v>1054</v>
      </c>
      <c r="F1587" s="22" t="s">
        <v>1632</v>
      </c>
      <c r="G1587" s="27" t="n">
        <v>14</v>
      </c>
      <c r="H1587" s="17" t="n">
        <v>119.78</v>
      </c>
      <c r="I1587" s="17" t="n">
        <f aca="false">ROUND(G1587*H1587,2)</f>
        <v>1676.92</v>
      </c>
      <c r="J1587" s="22" t="s">
        <v>725</v>
      </c>
    </row>
    <row r="1588" customFormat="false" ht="15" hidden="false" customHeight="false" outlineLevel="0" collapsed="false">
      <c r="A1588" s="22" t="s">
        <v>1279</v>
      </c>
      <c r="B1588" s="23" t="n">
        <v>46129</v>
      </c>
      <c r="C1588" s="22" t="s">
        <v>957</v>
      </c>
      <c r="D1588" s="22" t="s">
        <v>1625</v>
      </c>
      <c r="E1588" s="21" t="n">
        <v>1054</v>
      </c>
      <c r="F1588" s="22" t="s">
        <v>1628</v>
      </c>
      <c r="G1588" s="27" t="n">
        <v>2</v>
      </c>
      <c r="H1588" s="17" t="n">
        <v>408.7</v>
      </c>
      <c r="I1588" s="17" t="n">
        <f aca="false">ROUND(G1588*H1588,2)</f>
        <v>817.4</v>
      </c>
      <c r="J1588" s="22" t="s">
        <v>725</v>
      </c>
    </row>
    <row r="1589" customFormat="false" ht="15" hidden="false" customHeight="false" outlineLevel="0" collapsed="false">
      <c r="A1589" s="22" t="s">
        <v>1279</v>
      </c>
      <c r="B1589" s="23" t="n">
        <v>46129</v>
      </c>
      <c r="C1589" s="22" t="s">
        <v>957</v>
      </c>
      <c r="D1589" s="22" t="s">
        <v>1625</v>
      </c>
      <c r="E1589" s="21" t="n">
        <v>1054</v>
      </c>
      <c r="F1589" s="22" t="s">
        <v>1626</v>
      </c>
      <c r="G1589" s="27" t="n">
        <v>26</v>
      </c>
      <c r="H1589" s="17" t="n">
        <v>58.51</v>
      </c>
      <c r="I1589" s="17" t="n">
        <f aca="false">ROUND(G1589*H1589,2)</f>
        <v>1521.26</v>
      </c>
      <c r="J1589" s="22" t="s">
        <v>725</v>
      </c>
    </row>
    <row r="1590" customFormat="false" ht="15" hidden="false" customHeight="false" outlineLevel="0" collapsed="false">
      <c r="A1590" s="22" t="s">
        <v>1293</v>
      </c>
      <c r="B1590" s="23" t="n">
        <v>46135</v>
      </c>
      <c r="C1590" s="22" t="s">
        <v>929</v>
      </c>
      <c r="D1590" s="22" t="s">
        <v>1637</v>
      </c>
      <c r="E1590" s="21" t="n">
        <v>1054</v>
      </c>
      <c r="F1590" s="22" t="s">
        <v>1647</v>
      </c>
      <c r="G1590" s="27" t="n">
        <v>53</v>
      </c>
      <c r="H1590" s="17" t="n">
        <v>43.32</v>
      </c>
      <c r="I1590" s="17" t="n">
        <f aca="false">ROUND(G1590*H1590,2)</f>
        <v>2295.96</v>
      </c>
      <c r="J1590" s="22" t="s">
        <v>725</v>
      </c>
    </row>
    <row r="1591" customFormat="false" ht="15" hidden="false" customHeight="false" outlineLevel="0" collapsed="false">
      <c r="A1591" s="22" t="s">
        <v>1293</v>
      </c>
      <c r="B1591" s="23" t="n">
        <v>46135</v>
      </c>
      <c r="C1591" s="22" t="s">
        <v>929</v>
      </c>
      <c r="D1591" s="22" t="s">
        <v>1637</v>
      </c>
      <c r="E1591" s="21" t="n">
        <v>1054</v>
      </c>
      <c r="F1591" s="22" t="s">
        <v>1647</v>
      </c>
      <c r="G1591" s="27" t="n">
        <v>18</v>
      </c>
      <c r="H1591" s="17" t="n">
        <v>42.33</v>
      </c>
      <c r="I1591" s="17" t="n">
        <f aca="false">ROUND(G1591*H1591,2)</f>
        <v>761.94</v>
      </c>
      <c r="J1591" s="22" t="s">
        <v>725</v>
      </c>
    </row>
    <row r="1592" customFormat="false" ht="15" hidden="false" customHeight="false" outlineLevel="0" collapsed="false">
      <c r="A1592" s="22" t="s">
        <v>1260</v>
      </c>
      <c r="B1592" s="23" t="n">
        <v>46123</v>
      </c>
      <c r="C1592" s="22" t="s">
        <v>959</v>
      </c>
      <c r="D1592" s="22" t="s">
        <v>1633</v>
      </c>
      <c r="E1592" s="21" t="n">
        <v>1054</v>
      </c>
      <c r="F1592" s="22" t="s">
        <v>1636</v>
      </c>
      <c r="G1592" s="27" t="n">
        <v>19</v>
      </c>
      <c r="H1592" s="17" t="n">
        <v>123.39</v>
      </c>
      <c r="I1592" s="17" t="n">
        <f aca="false">ROUND(G1592*H1592,2)</f>
        <v>2344.41</v>
      </c>
      <c r="J1592" s="22" t="s">
        <v>725</v>
      </c>
    </row>
    <row r="1593" customFormat="false" ht="15" hidden="false" customHeight="false" outlineLevel="0" collapsed="false">
      <c r="A1593" s="22" t="s">
        <v>1356</v>
      </c>
      <c r="B1593" s="23" t="n">
        <v>46152</v>
      </c>
      <c r="C1593" s="22" t="s">
        <v>931</v>
      </c>
      <c r="D1593" s="22" t="s">
        <v>1618</v>
      </c>
      <c r="E1593" s="21" t="n">
        <v>1055</v>
      </c>
      <c r="F1593" s="22" t="s">
        <v>1620</v>
      </c>
      <c r="G1593" s="27" t="n">
        <v>242</v>
      </c>
      <c r="H1593" s="17" t="n">
        <v>10.1</v>
      </c>
      <c r="I1593" s="17" t="n">
        <f aca="false">ROUND(G1593*H1593,2)</f>
        <v>2444.2</v>
      </c>
      <c r="J1593" s="22" t="s">
        <v>725</v>
      </c>
    </row>
    <row r="1594" customFormat="false" ht="15" hidden="false" customHeight="false" outlineLevel="0" collapsed="false">
      <c r="A1594" s="22" t="s">
        <v>1356</v>
      </c>
      <c r="B1594" s="23" t="n">
        <v>46152</v>
      </c>
      <c r="C1594" s="22" t="s">
        <v>931</v>
      </c>
      <c r="D1594" s="22" t="s">
        <v>1618</v>
      </c>
      <c r="E1594" s="21" t="n">
        <v>1055</v>
      </c>
      <c r="F1594" s="22" t="s">
        <v>1629</v>
      </c>
      <c r="G1594" s="27" t="n">
        <v>13</v>
      </c>
      <c r="H1594" s="17" t="n">
        <v>66.09</v>
      </c>
      <c r="I1594" s="17" t="n">
        <f aca="false">ROUND(G1594*H1594,2)</f>
        <v>859.17</v>
      </c>
      <c r="J1594" s="22" t="s">
        <v>725</v>
      </c>
    </row>
    <row r="1595" customFormat="false" ht="15" hidden="false" customHeight="false" outlineLevel="0" collapsed="false">
      <c r="A1595" s="22" t="s">
        <v>1356</v>
      </c>
      <c r="B1595" s="23" t="n">
        <v>46152</v>
      </c>
      <c r="C1595" s="22" t="s">
        <v>931</v>
      </c>
      <c r="D1595" s="22" t="s">
        <v>1618</v>
      </c>
      <c r="E1595" s="21" t="n">
        <v>1055</v>
      </c>
      <c r="F1595" s="22" t="s">
        <v>1619</v>
      </c>
      <c r="G1595" s="27" t="n">
        <v>17</v>
      </c>
      <c r="H1595" s="17" t="n">
        <v>86.58</v>
      </c>
      <c r="I1595" s="17" t="n">
        <f aca="false">ROUND(G1595*H1595,2)</f>
        <v>1471.86</v>
      </c>
      <c r="J1595" s="22" t="s">
        <v>725</v>
      </c>
    </row>
    <row r="1596" customFormat="false" ht="15" hidden="false" customHeight="false" outlineLevel="0" collapsed="false">
      <c r="A1596" s="22" t="s">
        <v>1356</v>
      </c>
      <c r="B1596" s="23" t="n">
        <v>46152</v>
      </c>
      <c r="C1596" s="22" t="s">
        <v>931</v>
      </c>
      <c r="D1596" s="22" t="s">
        <v>1618</v>
      </c>
      <c r="E1596" s="21" t="n">
        <v>1055</v>
      </c>
      <c r="F1596" s="22" t="s">
        <v>1619</v>
      </c>
      <c r="G1596" s="27" t="n">
        <v>26</v>
      </c>
      <c r="H1596" s="17" t="n">
        <v>86.08</v>
      </c>
      <c r="I1596" s="17" t="n">
        <f aca="false">ROUND(G1596*H1596,2)</f>
        <v>2238.08</v>
      </c>
      <c r="J1596" s="22" t="s">
        <v>725</v>
      </c>
    </row>
    <row r="1597" customFormat="false" ht="15" hidden="false" customHeight="false" outlineLevel="0" collapsed="false">
      <c r="A1597" s="22" t="s">
        <v>1356</v>
      </c>
      <c r="B1597" s="23" t="n">
        <v>46152</v>
      </c>
      <c r="C1597" s="22" t="s">
        <v>931</v>
      </c>
      <c r="D1597" s="22" t="s">
        <v>1618</v>
      </c>
      <c r="E1597" s="21" t="n">
        <v>1055</v>
      </c>
      <c r="F1597" s="22" t="s">
        <v>1653</v>
      </c>
      <c r="G1597" s="27" t="n">
        <v>10</v>
      </c>
      <c r="H1597" s="17" t="n">
        <v>98.55</v>
      </c>
      <c r="I1597" s="17" t="n">
        <f aca="false">ROUND(G1597*H1597,2)</f>
        <v>985.5</v>
      </c>
      <c r="J1597" s="22" t="s">
        <v>725</v>
      </c>
    </row>
    <row r="1598" customFormat="false" ht="15" hidden="false" customHeight="false" outlineLevel="0" collapsed="false">
      <c r="A1598" s="22" t="s">
        <v>1364</v>
      </c>
      <c r="B1598" s="23" t="n">
        <v>46155</v>
      </c>
      <c r="C1598" s="22" t="s">
        <v>937</v>
      </c>
      <c r="D1598" s="22" t="s">
        <v>1618</v>
      </c>
      <c r="E1598" s="21" t="n">
        <v>1055</v>
      </c>
      <c r="F1598" s="22" t="s">
        <v>1620</v>
      </c>
      <c r="G1598" s="27" t="n">
        <v>62</v>
      </c>
      <c r="H1598" s="17" t="n">
        <v>10.04</v>
      </c>
      <c r="I1598" s="17" t="n">
        <f aca="false">ROUND(G1598*H1598,2)</f>
        <v>622.48</v>
      </c>
      <c r="J1598" s="22" t="s">
        <v>725</v>
      </c>
    </row>
    <row r="1599" customFormat="false" ht="15" hidden="false" customHeight="false" outlineLevel="0" collapsed="false">
      <c r="A1599" s="22" t="s">
        <v>1364</v>
      </c>
      <c r="B1599" s="23" t="n">
        <v>46155</v>
      </c>
      <c r="C1599" s="22" t="s">
        <v>937</v>
      </c>
      <c r="D1599" s="22" t="s">
        <v>1618</v>
      </c>
      <c r="E1599" s="21" t="n">
        <v>1055</v>
      </c>
      <c r="F1599" s="22" t="s">
        <v>1619</v>
      </c>
      <c r="G1599" s="27" t="n">
        <v>28</v>
      </c>
      <c r="H1599" s="17" t="n">
        <v>87.06</v>
      </c>
      <c r="I1599" s="17" t="n">
        <f aca="false">ROUND(G1599*H1599,2)</f>
        <v>2437.68</v>
      </c>
      <c r="J1599" s="22" t="s">
        <v>725</v>
      </c>
    </row>
    <row r="1600" customFormat="false" ht="15" hidden="false" customHeight="false" outlineLevel="0" collapsed="false">
      <c r="A1600" s="22" t="s">
        <v>1364</v>
      </c>
      <c r="B1600" s="23" t="n">
        <v>46155</v>
      </c>
      <c r="C1600" s="22" t="s">
        <v>937</v>
      </c>
      <c r="D1600" s="22" t="s">
        <v>1618</v>
      </c>
      <c r="E1600" s="21" t="n">
        <v>1055</v>
      </c>
      <c r="F1600" s="22" t="s">
        <v>1620</v>
      </c>
      <c r="G1600" s="27" t="n">
        <v>85</v>
      </c>
      <c r="H1600" s="17" t="n">
        <v>9.99</v>
      </c>
      <c r="I1600" s="17" t="n">
        <f aca="false">ROUND(G1600*H1600,2)</f>
        <v>849.15</v>
      </c>
      <c r="J1600" s="22" t="s">
        <v>725</v>
      </c>
    </row>
    <row r="1601" customFormat="false" ht="15" hidden="false" customHeight="false" outlineLevel="0" collapsed="false">
      <c r="A1601" s="22" t="s">
        <v>1364</v>
      </c>
      <c r="B1601" s="23" t="n">
        <v>46155</v>
      </c>
      <c r="C1601" s="22" t="s">
        <v>937</v>
      </c>
      <c r="D1601" s="22" t="s">
        <v>1618</v>
      </c>
      <c r="E1601" s="21" t="n">
        <v>1055</v>
      </c>
      <c r="F1601" s="22" t="s">
        <v>1629</v>
      </c>
      <c r="G1601" s="27" t="n">
        <v>32</v>
      </c>
      <c r="H1601" s="17" t="n">
        <v>64.11</v>
      </c>
      <c r="I1601" s="17" t="n">
        <f aca="false">ROUND(G1601*H1601,2)</f>
        <v>2051.52</v>
      </c>
      <c r="J1601" s="22" t="s">
        <v>725</v>
      </c>
    </row>
    <row r="1602" customFormat="false" ht="15" hidden="false" customHeight="false" outlineLevel="0" collapsed="false">
      <c r="A1602" s="22" t="s">
        <v>1364</v>
      </c>
      <c r="B1602" s="23" t="n">
        <v>46155</v>
      </c>
      <c r="C1602" s="22" t="s">
        <v>937</v>
      </c>
      <c r="D1602" s="22" t="s">
        <v>1618</v>
      </c>
      <c r="E1602" s="21" t="n">
        <v>1055</v>
      </c>
      <c r="F1602" s="22" t="s">
        <v>1629</v>
      </c>
      <c r="G1602" s="27" t="n">
        <v>37</v>
      </c>
      <c r="H1602" s="17" t="n">
        <v>63.63</v>
      </c>
      <c r="I1602" s="17" t="n">
        <f aca="false">ROUND(G1602*H1602,2)</f>
        <v>2354.31</v>
      </c>
      <c r="J1602" s="22" t="s">
        <v>725</v>
      </c>
    </row>
    <row r="1603" customFormat="false" ht="15" hidden="false" customHeight="false" outlineLevel="0" collapsed="false">
      <c r="A1603" s="22" t="s">
        <v>1290</v>
      </c>
      <c r="B1603" s="23" t="n">
        <v>46134</v>
      </c>
      <c r="C1603" s="22" t="s">
        <v>1021</v>
      </c>
      <c r="D1603" s="22" t="s">
        <v>1630</v>
      </c>
      <c r="E1603" s="21" t="n">
        <v>1055</v>
      </c>
      <c r="F1603" s="22" t="s">
        <v>1631</v>
      </c>
      <c r="G1603" s="27" t="n">
        <v>9</v>
      </c>
      <c r="H1603" s="17" t="n">
        <v>235.29</v>
      </c>
      <c r="I1603" s="17" t="n">
        <f aca="false">ROUND(G1603*H1603,2)</f>
        <v>2117.61</v>
      </c>
      <c r="J1603" s="22" t="s">
        <v>725</v>
      </c>
    </row>
    <row r="1604" customFormat="false" ht="15" hidden="false" customHeight="false" outlineLevel="0" collapsed="false">
      <c r="A1604" s="22" t="s">
        <v>1290</v>
      </c>
      <c r="B1604" s="23" t="n">
        <v>46134</v>
      </c>
      <c r="C1604" s="22" t="s">
        <v>1021</v>
      </c>
      <c r="D1604" s="22" t="s">
        <v>1630</v>
      </c>
      <c r="E1604" s="21" t="n">
        <v>1055</v>
      </c>
      <c r="F1604" s="22" t="s">
        <v>1652</v>
      </c>
      <c r="G1604" s="27" t="n">
        <v>31</v>
      </c>
      <c r="H1604" s="17" t="n">
        <v>72.45</v>
      </c>
      <c r="I1604" s="17" t="n">
        <f aca="false">ROUND(G1604*H1604,2)</f>
        <v>2245.95</v>
      </c>
      <c r="J1604" s="22" t="s">
        <v>725</v>
      </c>
    </row>
    <row r="1605" customFormat="false" ht="15" hidden="false" customHeight="false" outlineLevel="0" collapsed="false">
      <c r="A1605" s="22" t="s">
        <v>1357</v>
      </c>
      <c r="B1605" s="23" t="n">
        <v>46152</v>
      </c>
      <c r="C1605" s="22" t="s">
        <v>944</v>
      </c>
      <c r="D1605" s="22" t="s">
        <v>1654</v>
      </c>
      <c r="E1605" s="21" t="n">
        <v>1056</v>
      </c>
      <c r="F1605" s="22" t="s">
        <v>1656</v>
      </c>
      <c r="G1605" s="27" t="n">
        <v>1</v>
      </c>
      <c r="H1605" s="17" t="n">
        <v>1469.08</v>
      </c>
      <c r="I1605" s="17" t="n">
        <f aca="false">ROUND(G1605*H1605,2)</f>
        <v>1469.08</v>
      </c>
      <c r="J1605" s="22" t="s">
        <v>725</v>
      </c>
    </row>
    <row r="1606" customFormat="false" ht="15" hidden="false" customHeight="false" outlineLevel="0" collapsed="false">
      <c r="A1606" s="22" t="s">
        <v>1357</v>
      </c>
      <c r="B1606" s="23" t="n">
        <v>46152</v>
      </c>
      <c r="C1606" s="22" t="s">
        <v>944</v>
      </c>
      <c r="D1606" s="22" t="s">
        <v>1654</v>
      </c>
      <c r="E1606" s="21" t="n">
        <v>1056</v>
      </c>
      <c r="F1606" s="22" t="s">
        <v>1656</v>
      </c>
      <c r="G1606" s="27" t="n">
        <v>1</v>
      </c>
      <c r="H1606" s="17" t="n">
        <v>1468.5</v>
      </c>
      <c r="I1606" s="17" t="n">
        <f aca="false">ROUND(G1606*H1606,2)</f>
        <v>1468.5</v>
      </c>
      <c r="J1606" s="22" t="s">
        <v>725</v>
      </c>
    </row>
    <row r="1607" customFormat="false" ht="15" hidden="false" customHeight="false" outlineLevel="0" collapsed="false">
      <c r="A1607" s="22" t="s">
        <v>1357</v>
      </c>
      <c r="B1607" s="23" t="n">
        <v>46152</v>
      </c>
      <c r="C1607" s="22" t="s">
        <v>944</v>
      </c>
      <c r="D1607" s="22" t="s">
        <v>1654</v>
      </c>
      <c r="E1607" s="21" t="n">
        <v>1056</v>
      </c>
      <c r="F1607" s="22" t="s">
        <v>1657</v>
      </c>
      <c r="G1607" s="27" t="n">
        <v>2</v>
      </c>
      <c r="H1607" s="17" t="n">
        <v>676.29</v>
      </c>
      <c r="I1607" s="17" t="n">
        <f aca="false">ROUND(G1607*H1607,2)</f>
        <v>1352.58</v>
      </c>
      <c r="J1607" s="22" t="s">
        <v>725</v>
      </c>
    </row>
    <row r="1608" customFormat="false" ht="15" hidden="false" customHeight="false" outlineLevel="0" collapsed="false">
      <c r="A1608" s="22" t="s">
        <v>1357</v>
      </c>
      <c r="B1608" s="23" t="n">
        <v>46152</v>
      </c>
      <c r="C1608" s="22" t="s">
        <v>944</v>
      </c>
      <c r="D1608" s="22" t="s">
        <v>1654</v>
      </c>
      <c r="E1608" s="21" t="n">
        <v>1056</v>
      </c>
      <c r="F1608" s="22" t="s">
        <v>1656</v>
      </c>
      <c r="G1608" s="27" t="n">
        <v>1</v>
      </c>
      <c r="H1608" s="17" t="n">
        <v>1453.27</v>
      </c>
      <c r="I1608" s="17" t="n">
        <f aca="false">ROUND(G1608*H1608,2)</f>
        <v>1453.27</v>
      </c>
      <c r="J1608" s="22" t="s">
        <v>725</v>
      </c>
    </row>
    <row r="1609" customFormat="false" ht="15" hidden="false" customHeight="false" outlineLevel="0" collapsed="false">
      <c r="A1609" s="22" t="s">
        <v>1223</v>
      </c>
      <c r="B1609" s="23" t="n">
        <v>46107</v>
      </c>
      <c r="C1609" s="22" t="s">
        <v>1021</v>
      </c>
      <c r="D1609" s="22" t="s">
        <v>1630</v>
      </c>
      <c r="E1609" s="21" t="n">
        <v>1056</v>
      </c>
      <c r="F1609" s="22" t="s">
        <v>1632</v>
      </c>
      <c r="G1609" s="27" t="n">
        <v>18</v>
      </c>
      <c r="H1609" s="17" t="n">
        <v>114.32</v>
      </c>
      <c r="I1609" s="17" t="n">
        <f aca="false">ROUND(G1609*H1609,2)</f>
        <v>2057.76</v>
      </c>
      <c r="J1609" s="22" t="s">
        <v>725</v>
      </c>
    </row>
    <row r="1610" customFormat="false" ht="15" hidden="false" customHeight="false" outlineLevel="0" collapsed="false">
      <c r="A1610" s="22" t="s">
        <v>1223</v>
      </c>
      <c r="B1610" s="23" t="n">
        <v>46107</v>
      </c>
      <c r="C1610" s="22" t="s">
        <v>1021</v>
      </c>
      <c r="D1610" s="22" t="s">
        <v>1630</v>
      </c>
      <c r="E1610" s="21" t="n">
        <v>1056</v>
      </c>
      <c r="F1610" s="22" t="s">
        <v>1652</v>
      </c>
      <c r="G1610" s="27" t="n">
        <v>15</v>
      </c>
      <c r="H1610" s="17" t="n">
        <v>73.01</v>
      </c>
      <c r="I1610" s="17" t="n">
        <f aca="false">ROUND(G1610*H1610,2)</f>
        <v>1095.15</v>
      </c>
      <c r="J1610" s="22" t="s">
        <v>725</v>
      </c>
    </row>
    <row r="1611" customFormat="false" ht="15" hidden="false" customHeight="false" outlineLevel="0" collapsed="false">
      <c r="A1611" s="22" t="s">
        <v>1223</v>
      </c>
      <c r="B1611" s="23" t="n">
        <v>46107</v>
      </c>
      <c r="C1611" s="22" t="s">
        <v>1021</v>
      </c>
      <c r="D1611" s="22" t="s">
        <v>1630</v>
      </c>
      <c r="E1611" s="21" t="n">
        <v>1056</v>
      </c>
      <c r="F1611" s="22" t="s">
        <v>1632</v>
      </c>
      <c r="G1611" s="27" t="n">
        <v>13</v>
      </c>
      <c r="H1611" s="17" t="n">
        <v>114.13</v>
      </c>
      <c r="I1611" s="17" t="n">
        <f aca="false">ROUND(G1611*H1611,2)</f>
        <v>1483.69</v>
      </c>
      <c r="J1611" s="22" t="s">
        <v>725</v>
      </c>
    </row>
    <row r="1612" customFormat="false" ht="15" hidden="false" customHeight="false" outlineLevel="0" collapsed="false">
      <c r="A1612" s="22" t="s">
        <v>1223</v>
      </c>
      <c r="B1612" s="23" t="n">
        <v>46107</v>
      </c>
      <c r="C1612" s="22" t="s">
        <v>1021</v>
      </c>
      <c r="D1612" s="22" t="s">
        <v>1630</v>
      </c>
      <c r="E1612" s="21" t="n">
        <v>1056</v>
      </c>
      <c r="F1612" s="22" t="s">
        <v>1632</v>
      </c>
      <c r="G1612" s="27" t="n">
        <v>18</v>
      </c>
      <c r="H1612" s="17" t="n">
        <v>114.5</v>
      </c>
      <c r="I1612" s="17" t="n">
        <f aca="false">ROUND(G1612*H1612,2)</f>
        <v>2061</v>
      </c>
      <c r="J1612" s="22" t="s">
        <v>725</v>
      </c>
    </row>
    <row r="1613" customFormat="false" ht="15" hidden="false" customHeight="false" outlineLevel="0" collapsed="false">
      <c r="A1613" s="22" t="s">
        <v>1299</v>
      </c>
      <c r="B1613" s="23" t="n">
        <v>46137</v>
      </c>
      <c r="C1613" s="22" t="s">
        <v>937</v>
      </c>
      <c r="D1613" s="22" t="s">
        <v>1618</v>
      </c>
      <c r="E1613" s="21" t="n">
        <v>1056</v>
      </c>
      <c r="F1613" s="22" t="s">
        <v>1619</v>
      </c>
      <c r="G1613" s="27" t="n">
        <v>12</v>
      </c>
      <c r="H1613" s="17" t="n">
        <v>82.92</v>
      </c>
      <c r="I1613" s="17" t="n">
        <f aca="false">ROUND(G1613*H1613,2)</f>
        <v>995.04</v>
      </c>
      <c r="J1613" s="22" t="s">
        <v>728</v>
      </c>
    </row>
    <row r="1614" customFormat="false" ht="15" hidden="false" customHeight="false" outlineLevel="0" collapsed="false">
      <c r="A1614" s="22" t="s">
        <v>1299</v>
      </c>
      <c r="B1614" s="23" t="n">
        <v>46137</v>
      </c>
      <c r="C1614" s="22" t="s">
        <v>937</v>
      </c>
      <c r="D1614" s="22" t="s">
        <v>1618</v>
      </c>
      <c r="E1614" s="21" t="n">
        <v>1056</v>
      </c>
      <c r="F1614" s="22" t="s">
        <v>1629</v>
      </c>
      <c r="G1614" s="27" t="n">
        <v>36</v>
      </c>
      <c r="H1614" s="17" t="n">
        <v>64.17</v>
      </c>
      <c r="I1614" s="17" t="n">
        <f aca="false">ROUND(G1614*H1614,2)</f>
        <v>2310.12</v>
      </c>
      <c r="J1614" s="22" t="s">
        <v>728</v>
      </c>
    </row>
    <row r="1615" customFormat="false" ht="15" hidden="false" customHeight="false" outlineLevel="0" collapsed="false">
      <c r="A1615" s="22" t="s">
        <v>1299</v>
      </c>
      <c r="B1615" s="23" t="n">
        <v>46137</v>
      </c>
      <c r="C1615" s="22" t="s">
        <v>937</v>
      </c>
      <c r="D1615" s="22" t="s">
        <v>1618</v>
      </c>
      <c r="E1615" s="21" t="n">
        <v>1056</v>
      </c>
      <c r="F1615" s="22" t="s">
        <v>1629</v>
      </c>
      <c r="G1615" s="27" t="n">
        <v>26</v>
      </c>
      <c r="H1615" s="17" t="n">
        <v>65</v>
      </c>
      <c r="I1615" s="17" t="n">
        <f aca="false">ROUND(G1615*H1615,2)</f>
        <v>1690</v>
      </c>
      <c r="J1615" s="22" t="s">
        <v>728</v>
      </c>
    </row>
    <row r="1616" customFormat="false" ht="15" hidden="false" customHeight="false" outlineLevel="0" collapsed="false">
      <c r="A1616" s="22" t="s">
        <v>1299</v>
      </c>
      <c r="B1616" s="23" t="n">
        <v>46137</v>
      </c>
      <c r="C1616" s="22" t="s">
        <v>937</v>
      </c>
      <c r="D1616" s="22" t="s">
        <v>1618</v>
      </c>
      <c r="E1616" s="21" t="n">
        <v>1056</v>
      </c>
      <c r="F1616" s="22" t="s">
        <v>1629</v>
      </c>
      <c r="G1616" s="27" t="n">
        <v>32</v>
      </c>
      <c r="H1616" s="17" t="n">
        <v>62.65</v>
      </c>
      <c r="I1616" s="17" t="n">
        <f aca="false">ROUND(G1616*H1616,2)</f>
        <v>2004.8</v>
      </c>
      <c r="J1616" s="22" t="s">
        <v>728</v>
      </c>
    </row>
    <row r="1617" customFormat="false" ht="15" hidden="false" customHeight="false" outlineLevel="0" collapsed="false">
      <c r="A1617" s="22" t="s">
        <v>1344</v>
      </c>
      <c r="B1617" s="23" t="n">
        <v>46150</v>
      </c>
      <c r="C1617" s="22" t="s">
        <v>944</v>
      </c>
      <c r="D1617" s="22" t="s">
        <v>1654</v>
      </c>
      <c r="E1617" s="21" t="n">
        <v>1056</v>
      </c>
      <c r="F1617" s="22" t="s">
        <v>1657</v>
      </c>
      <c r="G1617" s="27" t="n">
        <v>3</v>
      </c>
      <c r="H1617" s="17" t="n">
        <v>680.06</v>
      </c>
      <c r="I1617" s="17" t="n">
        <f aca="false">ROUND(G1617*H1617,2)</f>
        <v>2040.18</v>
      </c>
      <c r="J1617" s="22" t="s">
        <v>725</v>
      </c>
    </row>
    <row r="1618" customFormat="false" ht="15" hidden="false" customHeight="false" outlineLevel="0" collapsed="false">
      <c r="A1618" s="22" t="s">
        <v>1344</v>
      </c>
      <c r="B1618" s="23" t="n">
        <v>46150</v>
      </c>
      <c r="C1618" s="22" t="s">
        <v>944</v>
      </c>
      <c r="D1618" s="22" t="s">
        <v>1654</v>
      </c>
      <c r="E1618" s="21" t="n">
        <v>1056</v>
      </c>
      <c r="F1618" s="22" t="s">
        <v>1655</v>
      </c>
      <c r="G1618" s="27" t="n">
        <v>2</v>
      </c>
      <c r="H1618" s="17" t="n">
        <v>907.77</v>
      </c>
      <c r="I1618" s="17" t="n">
        <f aca="false">ROUND(G1618*H1618,2)</f>
        <v>1815.54</v>
      </c>
      <c r="J1618" s="22" t="s">
        <v>725</v>
      </c>
    </row>
    <row r="1619" customFormat="false" ht="15" hidden="false" customHeight="false" outlineLevel="0" collapsed="false">
      <c r="A1619" s="22" t="s">
        <v>1344</v>
      </c>
      <c r="B1619" s="23" t="n">
        <v>46150</v>
      </c>
      <c r="C1619" s="22" t="s">
        <v>944</v>
      </c>
      <c r="D1619" s="22" t="s">
        <v>1654</v>
      </c>
      <c r="E1619" s="21" t="n">
        <v>1056</v>
      </c>
      <c r="F1619" s="22" t="s">
        <v>1656</v>
      </c>
      <c r="G1619" s="27" t="n">
        <v>1</v>
      </c>
      <c r="H1619" s="17" t="n">
        <v>1464.36</v>
      </c>
      <c r="I1619" s="17" t="n">
        <f aca="false">ROUND(G1619*H1619,2)</f>
        <v>1464.36</v>
      </c>
      <c r="J1619" s="22" t="s">
        <v>725</v>
      </c>
    </row>
    <row r="1620" customFormat="false" ht="15" hidden="false" customHeight="false" outlineLevel="0" collapsed="false">
      <c r="A1620" s="22" t="s">
        <v>1344</v>
      </c>
      <c r="B1620" s="23" t="n">
        <v>46150</v>
      </c>
      <c r="C1620" s="22" t="s">
        <v>944</v>
      </c>
      <c r="D1620" s="22" t="s">
        <v>1654</v>
      </c>
      <c r="E1620" s="21" t="n">
        <v>1056</v>
      </c>
      <c r="F1620" s="22" t="s">
        <v>1657</v>
      </c>
      <c r="G1620" s="27" t="n">
        <v>2</v>
      </c>
      <c r="H1620" s="17" t="n">
        <v>667.98</v>
      </c>
      <c r="I1620" s="17" t="n">
        <f aca="false">ROUND(G1620*H1620,2)</f>
        <v>1335.96</v>
      </c>
      <c r="J1620" s="22" t="s">
        <v>725</v>
      </c>
    </row>
    <row r="1621" customFormat="false" ht="15" hidden="false" customHeight="false" outlineLevel="0" collapsed="false">
      <c r="A1621" s="22" t="s">
        <v>1276</v>
      </c>
      <c r="B1621" s="23" t="n">
        <v>46128</v>
      </c>
      <c r="C1621" s="22" t="s">
        <v>935</v>
      </c>
      <c r="D1621" s="22" t="s">
        <v>1648</v>
      </c>
      <c r="E1621" s="21" t="n">
        <v>1056</v>
      </c>
      <c r="F1621" s="22" t="s">
        <v>1649</v>
      </c>
      <c r="G1621" s="27" t="n">
        <v>14</v>
      </c>
      <c r="H1621" s="17" t="n">
        <v>174.67</v>
      </c>
      <c r="I1621" s="17" t="n">
        <f aca="false">ROUND(G1621*H1621,2)</f>
        <v>2445.38</v>
      </c>
      <c r="J1621" s="22" t="s">
        <v>725</v>
      </c>
    </row>
    <row r="1622" customFormat="false" ht="15" hidden="false" customHeight="false" outlineLevel="0" collapsed="false">
      <c r="A1622" s="22" t="s">
        <v>1263</v>
      </c>
      <c r="B1622" s="23" t="n">
        <v>46124</v>
      </c>
      <c r="C1622" s="22" t="s">
        <v>959</v>
      </c>
      <c r="D1622" s="22" t="s">
        <v>1633</v>
      </c>
      <c r="E1622" s="21" t="n">
        <v>1057</v>
      </c>
      <c r="F1622" s="22" t="s">
        <v>1634</v>
      </c>
      <c r="G1622" s="27" t="n">
        <v>28</v>
      </c>
      <c r="H1622" s="17" t="n">
        <v>60.08</v>
      </c>
      <c r="I1622" s="17" t="n">
        <f aca="false">ROUND(G1622*H1622,2)</f>
        <v>1682.24</v>
      </c>
      <c r="J1622" s="22" t="s">
        <v>725</v>
      </c>
    </row>
    <row r="1623" customFormat="false" ht="15" hidden="false" customHeight="false" outlineLevel="0" collapsed="false">
      <c r="A1623" s="22" t="s">
        <v>1263</v>
      </c>
      <c r="B1623" s="23" t="n">
        <v>46124</v>
      </c>
      <c r="C1623" s="22" t="s">
        <v>959</v>
      </c>
      <c r="D1623" s="22" t="s">
        <v>1633</v>
      </c>
      <c r="E1623" s="21" t="n">
        <v>1057</v>
      </c>
      <c r="F1623" s="22" t="s">
        <v>1634</v>
      </c>
      <c r="G1623" s="27" t="n">
        <v>36</v>
      </c>
      <c r="H1623" s="17" t="n">
        <v>57.2</v>
      </c>
      <c r="I1623" s="17" t="n">
        <f aca="false">ROUND(G1623*H1623,2)</f>
        <v>2059.2</v>
      </c>
      <c r="J1623" s="22" t="s">
        <v>725</v>
      </c>
    </row>
    <row r="1624" customFormat="false" ht="15" hidden="false" customHeight="false" outlineLevel="0" collapsed="false">
      <c r="A1624" s="22" t="s">
        <v>1369</v>
      </c>
      <c r="B1624" s="23" t="n">
        <v>46156</v>
      </c>
      <c r="C1624" s="22" t="s">
        <v>933</v>
      </c>
      <c r="D1624" s="22" t="s">
        <v>1625</v>
      </c>
      <c r="E1624" s="21" t="n">
        <v>1057</v>
      </c>
      <c r="F1624" s="22" t="s">
        <v>1628</v>
      </c>
      <c r="G1624" s="27" t="n">
        <v>6</v>
      </c>
      <c r="H1624" s="17" t="n">
        <v>402.48</v>
      </c>
      <c r="I1624" s="17" t="n">
        <f aca="false">ROUND(G1624*H1624,2)</f>
        <v>2414.88</v>
      </c>
      <c r="J1624" s="22" t="s">
        <v>725</v>
      </c>
    </row>
    <row r="1625" customFormat="false" ht="15" hidden="false" customHeight="false" outlineLevel="0" collapsed="false">
      <c r="A1625" s="22" t="s">
        <v>1369</v>
      </c>
      <c r="B1625" s="23" t="n">
        <v>46156</v>
      </c>
      <c r="C1625" s="22" t="s">
        <v>933</v>
      </c>
      <c r="D1625" s="22" t="s">
        <v>1625</v>
      </c>
      <c r="E1625" s="21" t="n">
        <v>1057</v>
      </c>
      <c r="F1625" s="22" t="s">
        <v>1626</v>
      </c>
      <c r="G1625" s="27" t="n">
        <v>30</v>
      </c>
      <c r="H1625" s="17" t="n">
        <v>55.76</v>
      </c>
      <c r="I1625" s="17" t="n">
        <f aca="false">ROUND(G1625*H1625,2)</f>
        <v>1672.8</v>
      </c>
      <c r="J1625" s="22" t="s">
        <v>725</v>
      </c>
    </row>
    <row r="1626" customFormat="false" ht="15" hidden="false" customHeight="false" outlineLevel="0" collapsed="false">
      <c r="A1626" s="22" t="s">
        <v>1369</v>
      </c>
      <c r="B1626" s="23" t="n">
        <v>46156</v>
      </c>
      <c r="C1626" s="22" t="s">
        <v>933</v>
      </c>
      <c r="D1626" s="22" t="s">
        <v>1625</v>
      </c>
      <c r="E1626" s="21" t="n">
        <v>1057</v>
      </c>
      <c r="F1626" s="22" t="s">
        <v>1627</v>
      </c>
      <c r="G1626" s="27" t="n">
        <v>46</v>
      </c>
      <c r="H1626" s="17" t="n">
        <v>48.67</v>
      </c>
      <c r="I1626" s="17" t="n">
        <f aca="false">ROUND(G1626*H1626,2)</f>
        <v>2238.82</v>
      </c>
      <c r="J1626" s="22" t="s">
        <v>725</v>
      </c>
    </row>
    <row r="1627" customFormat="false" ht="15" hidden="false" customHeight="false" outlineLevel="0" collapsed="false">
      <c r="A1627" s="22" t="s">
        <v>1369</v>
      </c>
      <c r="B1627" s="23" t="n">
        <v>46156</v>
      </c>
      <c r="C1627" s="22" t="s">
        <v>933</v>
      </c>
      <c r="D1627" s="22" t="s">
        <v>1625</v>
      </c>
      <c r="E1627" s="21" t="n">
        <v>1057</v>
      </c>
      <c r="F1627" s="22" t="s">
        <v>1627</v>
      </c>
      <c r="G1627" s="27" t="n">
        <v>50</v>
      </c>
      <c r="H1627" s="17" t="n">
        <v>47.76</v>
      </c>
      <c r="I1627" s="17" t="n">
        <f aca="false">ROUND(G1627*H1627,2)</f>
        <v>2388</v>
      </c>
      <c r="J1627" s="22" t="s">
        <v>725</v>
      </c>
    </row>
    <row r="1628" customFormat="false" ht="15" hidden="false" customHeight="false" outlineLevel="0" collapsed="false">
      <c r="A1628" s="22" t="s">
        <v>1243</v>
      </c>
      <c r="B1628" s="23" t="n">
        <v>46114</v>
      </c>
      <c r="C1628" s="22" t="s">
        <v>939</v>
      </c>
      <c r="D1628" s="22" t="s">
        <v>1621</v>
      </c>
      <c r="E1628" s="21" t="n">
        <v>1057</v>
      </c>
      <c r="F1628" s="22" t="s">
        <v>1624</v>
      </c>
      <c r="G1628" s="27" t="n">
        <v>103</v>
      </c>
      <c r="H1628" s="17" t="n">
        <v>19.64</v>
      </c>
      <c r="I1628" s="17" t="n">
        <f aca="false">ROUND(G1628*H1628,2)</f>
        <v>2022.92</v>
      </c>
      <c r="J1628" s="22" t="s">
        <v>725</v>
      </c>
    </row>
    <row r="1629" customFormat="false" ht="15" hidden="false" customHeight="false" outlineLevel="0" collapsed="false">
      <c r="A1629" s="22" t="s">
        <v>1243</v>
      </c>
      <c r="B1629" s="23" t="n">
        <v>46114</v>
      </c>
      <c r="C1629" s="22" t="s">
        <v>939</v>
      </c>
      <c r="D1629" s="22" t="s">
        <v>1621</v>
      </c>
      <c r="E1629" s="21" t="n">
        <v>1057</v>
      </c>
      <c r="F1629" s="22" t="s">
        <v>1622</v>
      </c>
      <c r="G1629" s="27" t="n">
        <v>6</v>
      </c>
      <c r="H1629" s="17" t="n">
        <v>97.14</v>
      </c>
      <c r="I1629" s="17" t="n">
        <f aca="false">ROUND(G1629*H1629,2)</f>
        <v>582.84</v>
      </c>
      <c r="J1629" s="22" t="s">
        <v>725</v>
      </c>
    </row>
    <row r="1630" customFormat="false" ht="15" hidden="false" customHeight="false" outlineLevel="0" collapsed="false">
      <c r="A1630" s="22" t="s">
        <v>1402</v>
      </c>
      <c r="B1630" s="23" t="n">
        <v>46171</v>
      </c>
      <c r="C1630" s="22" t="s">
        <v>949</v>
      </c>
      <c r="D1630" s="22" t="s">
        <v>1644</v>
      </c>
      <c r="E1630" s="21" t="n">
        <v>1057</v>
      </c>
      <c r="F1630" s="22" t="s">
        <v>1645</v>
      </c>
      <c r="G1630" s="27" t="n">
        <v>3</v>
      </c>
      <c r="H1630" s="17" t="n">
        <v>665.26</v>
      </c>
      <c r="I1630" s="17" t="n">
        <f aca="false">ROUND(G1630*H1630,2)</f>
        <v>1995.78</v>
      </c>
      <c r="J1630" s="22" t="s">
        <v>728</v>
      </c>
    </row>
    <row r="1631" customFormat="false" ht="15" hidden="false" customHeight="false" outlineLevel="0" collapsed="false">
      <c r="A1631" s="22" t="s">
        <v>1402</v>
      </c>
      <c r="B1631" s="23" t="n">
        <v>46171</v>
      </c>
      <c r="C1631" s="22" t="s">
        <v>949</v>
      </c>
      <c r="D1631" s="22" t="s">
        <v>1644</v>
      </c>
      <c r="E1631" s="21" t="n">
        <v>1057</v>
      </c>
      <c r="F1631" s="22" t="s">
        <v>1646</v>
      </c>
      <c r="G1631" s="27" t="n">
        <v>2</v>
      </c>
      <c r="H1631" s="17" t="n">
        <v>805.9</v>
      </c>
      <c r="I1631" s="17" t="n">
        <f aca="false">ROUND(G1631*H1631,2)</f>
        <v>1611.8</v>
      </c>
      <c r="J1631" s="22" t="s">
        <v>728</v>
      </c>
    </row>
    <row r="1632" customFormat="false" ht="15" hidden="false" customHeight="false" outlineLevel="0" collapsed="false">
      <c r="A1632" s="22" t="s">
        <v>1402</v>
      </c>
      <c r="B1632" s="23" t="n">
        <v>46171</v>
      </c>
      <c r="C1632" s="22" t="s">
        <v>949</v>
      </c>
      <c r="D1632" s="22" t="s">
        <v>1644</v>
      </c>
      <c r="E1632" s="21" t="n">
        <v>1057</v>
      </c>
      <c r="F1632" s="22" t="s">
        <v>1645</v>
      </c>
      <c r="G1632" s="27" t="n">
        <v>1</v>
      </c>
      <c r="H1632" s="17" t="n">
        <v>653.66</v>
      </c>
      <c r="I1632" s="17" t="n">
        <f aca="false">ROUND(G1632*H1632,2)</f>
        <v>653.66</v>
      </c>
      <c r="J1632" s="22" t="s">
        <v>728</v>
      </c>
    </row>
    <row r="1633" customFormat="false" ht="15" hidden="false" customHeight="false" outlineLevel="0" collapsed="false">
      <c r="A1633" s="22" t="s">
        <v>1239</v>
      </c>
      <c r="B1633" s="23" t="n">
        <v>46113</v>
      </c>
      <c r="C1633" s="22" t="s">
        <v>935</v>
      </c>
      <c r="D1633" s="22" t="s">
        <v>1648</v>
      </c>
      <c r="E1633" s="21" t="n">
        <v>1057</v>
      </c>
      <c r="F1633" s="22" t="s">
        <v>1651</v>
      </c>
      <c r="G1633" s="27" t="n">
        <v>67</v>
      </c>
      <c r="H1633" s="17" t="n">
        <v>35.8</v>
      </c>
      <c r="I1633" s="17" t="n">
        <f aca="false">ROUND(G1633*H1633,2)</f>
        <v>2398.6</v>
      </c>
      <c r="J1633" s="22" t="s">
        <v>725</v>
      </c>
    </row>
    <row r="1634" customFormat="false" ht="15" hidden="false" customHeight="false" outlineLevel="0" collapsed="false">
      <c r="A1634" s="22" t="s">
        <v>1239</v>
      </c>
      <c r="B1634" s="23" t="n">
        <v>46113</v>
      </c>
      <c r="C1634" s="22" t="s">
        <v>935</v>
      </c>
      <c r="D1634" s="22" t="s">
        <v>1648</v>
      </c>
      <c r="E1634" s="21" t="n">
        <v>1057</v>
      </c>
      <c r="F1634" s="22" t="s">
        <v>1650</v>
      </c>
      <c r="G1634" s="27" t="n">
        <v>32</v>
      </c>
      <c r="H1634" s="17" t="n">
        <v>45.83</v>
      </c>
      <c r="I1634" s="17" t="n">
        <f aca="false">ROUND(G1634*H1634,2)</f>
        <v>1466.56</v>
      </c>
      <c r="J1634" s="22" t="s">
        <v>725</v>
      </c>
    </row>
    <row r="1635" customFormat="false" ht="15" hidden="false" customHeight="false" outlineLevel="0" collapsed="false">
      <c r="A1635" s="22" t="s">
        <v>1440</v>
      </c>
      <c r="B1635" s="23" t="n">
        <v>46189</v>
      </c>
      <c r="C1635" s="22" t="s">
        <v>935</v>
      </c>
      <c r="D1635" s="22" t="s">
        <v>1648</v>
      </c>
      <c r="E1635" s="21" t="n">
        <v>1057</v>
      </c>
      <c r="F1635" s="22" t="s">
        <v>1650</v>
      </c>
      <c r="G1635" s="27" t="n">
        <v>43</v>
      </c>
      <c r="H1635" s="17" t="n">
        <v>43.92</v>
      </c>
      <c r="I1635" s="17" t="n">
        <f aca="false">ROUND(G1635*H1635,2)</f>
        <v>1888.56</v>
      </c>
      <c r="J1635" s="22" t="s">
        <v>725</v>
      </c>
    </row>
    <row r="1636" customFormat="false" ht="15" hidden="false" customHeight="false" outlineLevel="0" collapsed="false">
      <c r="A1636" s="22" t="s">
        <v>1440</v>
      </c>
      <c r="B1636" s="23" t="n">
        <v>46189</v>
      </c>
      <c r="C1636" s="22" t="s">
        <v>935</v>
      </c>
      <c r="D1636" s="22" t="s">
        <v>1648</v>
      </c>
      <c r="E1636" s="21" t="n">
        <v>1057</v>
      </c>
      <c r="F1636" s="22" t="s">
        <v>1650</v>
      </c>
      <c r="G1636" s="27" t="n">
        <v>32</v>
      </c>
      <c r="H1636" s="17" t="n">
        <v>45.67</v>
      </c>
      <c r="I1636" s="17" t="n">
        <f aca="false">ROUND(G1636*H1636,2)</f>
        <v>1461.44</v>
      </c>
      <c r="J1636" s="22" t="s">
        <v>725</v>
      </c>
    </row>
    <row r="1637" customFormat="false" ht="15" hidden="false" customHeight="false" outlineLevel="0" collapsed="false">
      <c r="A1637" s="22" t="s">
        <v>1514</v>
      </c>
      <c r="B1637" s="23" t="n">
        <v>46225</v>
      </c>
      <c r="C1637" s="22" t="s">
        <v>999</v>
      </c>
      <c r="D1637" s="22" t="s">
        <v>1644</v>
      </c>
      <c r="E1637" s="21" t="n">
        <v>1057</v>
      </c>
      <c r="F1637" s="22" t="s">
        <v>1646</v>
      </c>
      <c r="G1637" s="27" t="n">
        <v>3</v>
      </c>
      <c r="H1637" s="17" t="n">
        <v>789.36</v>
      </c>
      <c r="I1637" s="17" t="n">
        <f aca="false">ROUND(G1637*H1637,2)</f>
        <v>2368.08</v>
      </c>
      <c r="J1637" s="22" t="s">
        <v>725</v>
      </c>
    </row>
    <row r="1638" customFormat="false" ht="15" hidden="false" customHeight="false" outlineLevel="0" collapsed="false">
      <c r="A1638" s="22" t="s">
        <v>1514</v>
      </c>
      <c r="B1638" s="23" t="n">
        <v>46225</v>
      </c>
      <c r="C1638" s="22" t="s">
        <v>999</v>
      </c>
      <c r="D1638" s="22" t="s">
        <v>1644</v>
      </c>
      <c r="E1638" s="21" t="n">
        <v>1057</v>
      </c>
      <c r="F1638" s="22" t="s">
        <v>1645</v>
      </c>
      <c r="G1638" s="27" t="n">
        <v>3</v>
      </c>
      <c r="H1638" s="17" t="n">
        <v>643.62</v>
      </c>
      <c r="I1638" s="17" t="n">
        <f aca="false">ROUND(G1638*H1638,2)</f>
        <v>1930.86</v>
      </c>
      <c r="J1638" s="22" t="s">
        <v>725</v>
      </c>
    </row>
    <row r="1639" customFormat="false" ht="15" hidden="false" customHeight="false" outlineLevel="0" collapsed="false">
      <c r="A1639" s="22" t="s">
        <v>1426</v>
      </c>
      <c r="B1639" s="23" t="n">
        <v>46184</v>
      </c>
      <c r="C1639" s="22" t="s">
        <v>939</v>
      </c>
      <c r="D1639" s="22" t="s">
        <v>1621</v>
      </c>
      <c r="E1639" s="21" t="n">
        <v>1057</v>
      </c>
      <c r="F1639" s="22" t="s">
        <v>1624</v>
      </c>
      <c r="G1639" s="27" t="n">
        <v>71</v>
      </c>
      <c r="H1639" s="17" t="n">
        <v>20.17</v>
      </c>
      <c r="I1639" s="17" t="n">
        <f aca="false">ROUND(G1639*H1639,2)</f>
        <v>1432.07</v>
      </c>
      <c r="J1639" s="22" t="s">
        <v>725</v>
      </c>
    </row>
    <row r="1640" customFormat="false" ht="15" hidden="false" customHeight="false" outlineLevel="0" collapsed="false">
      <c r="A1640" s="22" t="s">
        <v>1426</v>
      </c>
      <c r="B1640" s="23" t="n">
        <v>46184</v>
      </c>
      <c r="C1640" s="22" t="s">
        <v>939</v>
      </c>
      <c r="D1640" s="22" t="s">
        <v>1621</v>
      </c>
      <c r="E1640" s="21" t="n">
        <v>1057</v>
      </c>
      <c r="F1640" s="22" t="s">
        <v>1623</v>
      </c>
      <c r="G1640" s="27" t="n">
        <v>17</v>
      </c>
      <c r="H1640" s="17" t="n">
        <v>147.06</v>
      </c>
      <c r="I1640" s="17" t="n">
        <f aca="false">ROUND(G1640*H1640,2)</f>
        <v>2500.02</v>
      </c>
      <c r="J1640" s="22" t="s">
        <v>725</v>
      </c>
    </row>
    <row r="1641" customFormat="false" ht="15" hidden="false" customHeight="false" outlineLevel="0" collapsed="false">
      <c r="A1641" s="22" t="s">
        <v>1470</v>
      </c>
      <c r="B1641" s="23" t="n">
        <v>46200</v>
      </c>
      <c r="C1641" s="22" t="s">
        <v>944</v>
      </c>
      <c r="D1641" s="22" t="s">
        <v>1654</v>
      </c>
      <c r="E1641" s="21" t="n">
        <v>1057</v>
      </c>
      <c r="F1641" s="22" t="s">
        <v>1656</v>
      </c>
      <c r="G1641" s="27" t="n">
        <v>2</v>
      </c>
      <c r="H1641" s="17" t="n">
        <v>1470.2</v>
      </c>
      <c r="I1641" s="17" t="n">
        <f aca="false">ROUND(G1641*H1641,2)</f>
        <v>2940.4</v>
      </c>
      <c r="J1641" s="22" t="s">
        <v>725</v>
      </c>
    </row>
    <row r="1642" customFormat="false" ht="15" hidden="false" customHeight="false" outlineLevel="0" collapsed="false">
      <c r="A1642" s="22" t="s">
        <v>1470</v>
      </c>
      <c r="B1642" s="23" t="n">
        <v>46200</v>
      </c>
      <c r="C1642" s="22" t="s">
        <v>944</v>
      </c>
      <c r="D1642" s="22" t="s">
        <v>1654</v>
      </c>
      <c r="E1642" s="21" t="n">
        <v>1057</v>
      </c>
      <c r="F1642" s="22" t="s">
        <v>1657</v>
      </c>
      <c r="G1642" s="27" t="n">
        <v>3</v>
      </c>
      <c r="H1642" s="17" t="n">
        <v>693.18</v>
      </c>
      <c r="I1642" s="17" t="n">
        <f aca="false">ROUND(G1642*H1642,2)</f>
        <v>2079.54</v>
      </c>
      <c r="J1642" s="22" t="s">
        <v>725</v>
      </c>
    </row>
    <row r="1643" customFormat="false" ht="15" hidden="false" customHeight="false" outlineLevel="0" collapsed="false">
      <c r="A1643" s="22" t="s">
        <v>1470</v>
      </c>
      <c r="B1643" s="23" t="n">
        <v>46200</v>
      </c>
      <c r="C1643" s="22" t="s">
        <v>944</v>
      </c>
      <c r="D1643" s="22" t="s">
        <v>1654</v>
      </c>
      <c r="E1643" s="21" t="n">
        <v>1057</v>
      </c>
      <c r="F1643" s="22" t="s">
        <v>1655</v>
      </c>
      <c r="G1643" s="27" t="n">
        <v>1</v>
      </c>
      <c r="H1643" s="17" t="n">
        <v>910.85</v>
      </c>
      <c r="I1643" s="17" t="n">
        <f aca="false">ROUND(G1643*H1643,2)</f>
        <v>910.85</v>
      </c>
      <c r="J1643" s="22" t="s">
        <v>725</v>
      </c>
    </row>
    <row r="1644" customFormat="false" ht="15" hidden="false" customHeight="false" outlineLevel="0" collapsed="false">
      <c r="A1644" s="22" t="s">
        <v>1470</v>
      </c>
      <c r="B1644" s="23" t="n">
        <v>46200</v>
      </c>
      <c r="C1644" s="22" t="s">
        <v>944</v>
      </c>
      <c r="D1644" s="22" t="s">
        <v>1654</v>
      </c>
      <c r="E1644" s="21" t="n">
        <v>1057</v>
      </c>
      <c r="F1644" s="22" t="s">
        <v>1657</v>
      </c>
      <c r="G1644" s="27" t="n">
        <v>1</v>
      </c>
      <c r="H1644" s="17" t="n">
        <v>676.91</v>
      </c>
      <c r="I1644" s="17" t="n">
        <f aca="false">ROUND(G1644*H1644,2)</f>
        <v>676.91</v>
      </c>
      <c r="J1644" s="22" t="s">
        <v>725</v>
      </c>
    </row>
    <row r="1645" customFormat="false" ht="15" hidden="false" customHeight="false" outlineLevel="0" collapsed="false">
      <c r="A1645" s="22" t="s">
        <v>1565</v>
      </c>
      <c r="B1645" s="23" t="n">
        <v>46248</v>
      </c>
      <c r="C1645" s="22" t="s">
        <v>1092</v>
      </c>
      <c r="D1645" s="22" t="s">
        <v>1640</v>
      </c>
      <c r="E1645" s="21" t="n">
        <v>1057</v>
      </c>
      <c r="F1645" s="22" t="s">
        <v>1641</v>
      </c>
      <c r="G1645" s="27" t="n">
        <v>1</v>
      </c>
      <c r="H1645" s="17" t="n">
        <v>9474.92</v>
      </c>
      <c r="I1645" s="17" t="n">
        <f aca="false">ROUND(G1645*H1645,2)</f>
        <v>9474.92</v>
      </c>
      <c r="J1645" s="22" t="s">
        <v>725</v>
      </c>
    </row>
    <row r="1646" customFormat="false" ht="15" hidden="false" customHeight="false" outlineLevel="0" collapsed="false">
      <c r="A1646" s="22" t="s">
        <v>1565</v>
      </c>
      <c r="B1646" s="23" t="n">
        <v>46248</v>
      </c>
      <c r="C1646" s="22" t="s">
        <v>1092</v>
      </c>
      <c r="D1646" s="22" t="s">
        <v>1640</v>
      </c>
      <c r="E1646" s="21" t="n">
        <v>1057</v>
      </c>
      <c r="F1646" s="22" t="s">
        <v>1641</v>
      </c>
      <c r="G1646" s="27" t="n">
        <v>1</v>
      </c>
      <c r="H1646" s="17" t="n">
        <v>10049.72</v>
      </c>
      <c r="I1646" s="17" t="n">
        <f aca="false">ROUND(G1646*H1646,2)</f>
        <v>10049.72</v>
      </c>
      <c r="J1646" s="22" t="s">
        <v>725</v>
      </c>
    </row>
    <row r="1647" customFormat="false" ht="15" hidden="false" customHeight="false" outlineLevel="0" collapsed="false">
      <c r="A1647" s="22" t="s">
        <v>1565</v>
      </c>
      <c r="B1647" s="23" t="n">
        <v>46248</v>
      </c>
      <c r="C1647" s="22" t="s">
        <v>1092</v>
      </c>
      <c r="D1647" s="22" t="s">
        <v>1640</v>
      </c>
      <c r="E1647" s="21" t="n">
        <v>1057</v>
      </c>
      <c r="F1647" s="22" t="s">
        <v>1641</v>
      </c>
      <c r="G1647" s="27" t="n">
        <v>1</v>
      </c>
      <c r="H1647" s="17" t="n">
        <v>10056.87</v>
      </c>
      <c r="I1647" s="17" t="n">
        <f aca="false">ROUND(G1647*H1647,2)</f>
        <v>10056.87</v>
      </c>
      <c r="J1647" s="22" t="s">
        <v>725</v>
      </c>
    </row>
    <row r="1648" customFormat="false" ht="15" hidden="false" customHeight="false" outlineLevel="0" collapsed="false">
      <c r="A1648" s="22" t="s">
        <v>1416</v>
      </c>
      <c r="B1648" s="23" t="n">
        <v>46179</v>
      </c>
      <c r="C1648" s="22" t="s">
        <v>1092</v>
      </c>
      <c r="D1648" s="22" t="s">
        <v>1640</v>
      </c>
      <c r="E1648" s="21" t="n">
        <v>1057</v>
      </c>
      <c r="F1648" s="22" t="s">
        <v>1642</v>
      </c>
      <c r="G1648" s="27" t="n">
        <v>1</v>
      </c>
      <c r="H1648" s="17" t="n">
        <v>4081.68</v>
      </c>
      <c r="I1648" s="17" t="n">
        <f aca="false">ROUND(G1648*H1648,2)</f>
        <v>4081.68</v>
      </c>
      <c r="J1648" s="22" t="s">
        <v>728</v>
      </c>
    </row>
    <row r="1649" customFormat="false" ht="15" hidden="false" customHeight="false" outlineLevel="0" collapsed="false">
      <c r="A1649" s="22" t="s">
        <v>1416</v>
      </c>
      <c r="B1649" s="23" t="n">
        <v>46179</v>
      </c>
      <c r="C1649" s="22" t="s">
        <v>1092</v>
      </c>
      <c r="D1649" s="22" t="s">
        <v>1640</v>
      </c>
      <c r="E1649" s="21" t="n">
        <v>1057</v>
      </c>
      <c r="F1649" s="22" t="s">
        <v>1643</v>
      </c>
      <c r="G1649" s="27" t="n">
        <v>1</v>
      </c>
      <c r="H1649" s="17" t="n">
        <v>7328.38</v>
      </c>
      <c r="I1649" s="17" t="n">
        <f aca="false">ROUND(G1649*H1649,2)</f>
        <v>7328.38</v>
      </c>
      <c r="J1649" s="22" t="s">
        <v>728</v>
      </c>
    </row>
    <row r="1650" customFormat="false" ht="15" hidden="false" customHeight="false" outlineLevel="0" collapsed="false">
      <c r="A1650" s="22" t="s">
        <v>1416</v>
      </c>
      <c r="B1650" s="23" t="n">
        <v>46179</v>
      </c>
      <c r="C1650" s="22" t="s">
        <v>1092</v>
      </c>
      <c r="D1650" s="22" t="s">
        <v>1640</v>
      </c>
      <c r="E1650" s="21" t="n">
        <v>1057</v>
      </c>
      <c r="F1650" s="22" t="s">
        <v>1658</v>
      </c>
      <c r="G1650" s="27" t="n">
        <v>1</v>
      </c>
      <c r="H1650" s="17" t="n">
        <v>6508.61</v>
      </c>
      <c r="I1650" s="17" t="n">
        <f aca="false">ROUND(G1650*H1650,2)</f>
        <v>6508.61</v>
      </c>
      <c r="J1650" s="22" t="s">
        <v>728</v>
      </c>
    </row>
    <row r="1651" customFormat="false" ht="15" hidden="false" customHeight="false" outlineLevel="0" collapsed="false">
      <c r="A1651" s="22" t="s">
        <v>1416</v>
      </c>
      <c r="B1651" s="23" t="n">
        <v>46179</v>
      </c>
      <c r="C1651" s="22" t="s">
        <v>1092</v>
      </c>
      <c r="D1651" s="22" t="s">
        <v>1640</v>
      </c>
      <c r="E1651" s="21" t="n">
        <v>1057</v>
      </c>
      <c r="F1651" s="22" t="s">
        <v>1641</v>
      </c>
      <c r="G1651" s="27" t="n">
        <v>1</v>
      </c>
      <c r="H1651" s="17" t="n">
        <v>9898.82</v>
      </c>
      <c r="I1651" s="17" t="n">
        <f aca="false">ROUND(G1651*H1651,2)</f>
        <v>9898.82</v>
      </c>
      <c r="J1651" s="22" t="s">
        <v>728</v>
      </c>
    </row>
    <row r="1652" customFormat="false" ht="15" hidden="false" customHeight="false" outlineLevel="0" collapsed="false">
      <c r="A1652" s="22" t="s">
        <v>1416</v>
      </c>
      <c r="B1652" s="23" t="n">
        <v>46179</v>
      </c>
      <c r="C1652" s="22" t="s">
        <v>1092</v>
      </c>
      <c r="D1652" s="22" t="s">
        <v>1640</v>
      </c>
      <c r="E1652" s="21" t="n">
        <v>1057</v>
      </c>
      <c r="F1652" s="22" t="s">
        <v>1642</v>
      </c>
      <c r="G1652" s="27" t="n">
        <v>1</v>
      </c>
      <c r="H1652" s="17" t="n">
        <v>3969.92</v>
      </c>
      <c r="I1652" s="17" t="n">
        <f aca="false">ROUND(G1652*H1652,2)</f>
        <v>3969.92</v>
      </c>
      <c r="J1652" s="22" t="s">
        <v>728</v>
      </c>
    </row>
    <row r="1653" customFormat="false" ht="15" hidden="false" customHeight="false" outlineLevel="0" collapsed="false">
      <c r="A1653" s="22" t="s">
        <v>1228</v>
      </c>
      <c r="B1653" s="23" t="n">
        <v>46109</v>
      </c>
      <c r="C1653" s="22" t="s">
        <v>949</v>
      </c>
      <c r="D1653" s="22" t="s">
        <v>1644</v>
      </c>
      <c r="E1653" s="21" t="n">
        <v>1057</v>
      </c>
      <c r="F1653" s="22" t="s">
        <v>1645</v>
      </c>
      <c r="G1653" s="27" t="n">
        <v>2</v>
      </c>
      <c r="H1653" s="17" t="n">
        <v>646.66</v>
      </c>
      <c r="I1653" s="17" t="n">
        <f aca="false">ROUND(G1653*H1653,2)</f>
        <v>1293.32</v>
      </c>
      <c r="J1653" s="22" t="s">
        <v>725</v>
      </c>
    </row>
    <row r="1654" customFormat="false" ht="15" hidden="false" customHeight="false" outlineLevel="0" collapsed="false">
      <c r="A1654" s="22" t="s">
        <v>1228</v>
      </c>
      <c r="B1654" s="23" t="n">
        <v>46109</v>
      </c>
      <c r="C1654" s="22" t="s">
        <v>949</v>
      </c>
      <c r="D1654" s="22" t="s">
        <v>1644</v>
      </c>
      <c r="E1654" s="21" t="n">
        <v>1057</v>
      </c>
      <c r="F1654" s="22" t="s">
        <v>1646</v>
      </c>
      <c r="G1654" s="27" t="n">
        <v>3</v>
      </c>
      <c r="H1654" s="17" t="n">
        <v>809.58</v>
      </c>
      <c r="I1654" s="17" t="n">
        <f aca="false">ROUND(G1654*H1654,2)</f>
        <v>2428.74</v>
      </c>
      <c r="J1654" s="22" t="s">
        <v>725</v>
      </c>
    </row>
    <row r="1655" customFormat="false" ht="15" hidden="false" customHeight="false" outlineLevel="0" collapsed="false">
      <c r="A1655" s="22" t="s">
        <v>1228</v>
      </c>
      <c r="B1655" s="23" t="n">
        <v>46109</v>
      </c>
      <c r="C1655" s="22" t="s">
        <v>949</v>
      </c>
      <c r="D1655" s="22" t="s">
        <v>1644</v>
      </c>
      <c r="E1655" s="21" t="n">
        <v>1057</v>
      </c>
      <c r="F1655" s="22" t="s">
        <v>1646</v>
      </c>
      <c r="G1655" s="27" t="n">
        <v>2</v>
      </c>
      <c r="H1655" s="17" t="n">
        <v>805.35</v>
      </c>
      <c r="I1655" s="17" t="n">
        <f aca="false">ROUND(G1655*H1655,2)</f>
        <v>1610.7</v>
      </c>
      <c r="J1655" s="22" t="s">
        <v>725</v>
      </c>
    </row>
    <row r="1656" customFormat="false" ht="15" hidden="false" customHeight="false" outlineLevel="0" collapsed="false">
      <c r="A1656" s="22" t="s">
        <v>1228</v>
      </c>
      <c r="B1656" s="23" t="n">
        <v>46109</v>
      </c>
      <c r="C1656" s="22" t="s">
        <v>949</v>
      </c>
      <c r="D1656" s="22" t="s">
        <v>1644</v>
      </c>
      <c r="E1656" s="21" t="n">
        <v>1057</v>
      </c>
      <c r="F1656" s="22" t="s">
        <v>1646</v>
      </c>
      <c r="G1656" s="27" t="n">
        <v>3</v>
      </c>
      <c r="H1656" s="17" t="n">
        <v>804.67</v>
      </c>
      <c r="I1656" s="17" t="n">
        <f aca="false">ROUND(G1656*H1656,2)</f>
        <v>2414.01</v>
      </c>
      <c r="J1656" s="22" t="s">
        <v>725</v>
      </c>
    </row>
    <row r="1657" customFormat="false" ht="15" hidden="false" customHeight="false" outlineLevel="0" collapsed="false">
      <c r="A1657" s="22" t="s">
        <v>1374</v>
      </c>
      <c r="B1657" s="23" t="n">
        <v>46158</v>
      </c>
      <c r="C1657" s="22" t="s">
        <v>1092</v>
      </c>
      <c r="D1657" s="22" t="s">
        <v>1640</v>
      </c>
      <c r="E1657" s="21" t="n">
        <v>1057</v>
      </c>
      <c r="F1657" s="22" t="s">
        <v>1658</v>
      </c>
      <c r="G1657" s="27" t="n">
        <v>1</v>
      </c>
      <c r="H1657" s="17" t="n">
        <v>6134.72</v>
      </c>
      <c r="I1657" s="17" t="n">
        <f aca="false">ROUND(G1657*H1657,2)</f>
        <v>6134.72</v>
      </c>
      <c r="J1657" s="22" t="s">
        <v>728</v>
      </c>
    </row>
    <row r="1658" customFormat="false" ht="15" hidden="false" customHeight="false" outlineLevel="0" collapsed="false">
      <c r="A1658" s="22" t="s">
        <v>1374</v>
      </c>
      <c r="B1658" s="23" t="n">
        <v>46158</v>
      </c>
      <c r="C1658" s="22" t="s">
        <v>1092</v>
      </c>
      <c r="D1658" s="22" t="s">
        <v>1640</v>
      </c>
      <c r="E1658" s="21" t="n">
        <v>1057</v>
      </c>
      <c r="F1658" s="22" t="s">
        <v>1642</v>
      </c>
      <c r="G1658" s="27" t="n">
        <v>1</v>
      </c>
      <c r="H1658" s="17" t="n">
        <v>3901.6</v>
      </c>
      <c r="I1658" s="17" t="n">
        <f aca="false">ROUND(G1658*H1658,2)</f>
        <v>3901.6</v>
      </c>
      <c r="J1658" s="22" t="s">
        <v>728</v>
      </c>
    </row>
    <row r="1659" customFormat="false" ht="15" hidden="false" customHeight="false" outlineLevel="0" collapsed="false">
      <c r="A1659" s="22" t="s">
        <v>1374</v>
      </c>
      <c r="B1659" s="23" t="n">
        <v>46158</v>
      </c>
      <c r="C1659" s="22" t="s">
        <v>1092</v>
      </c>
      <c r="D1659" s="22" t="s">
        <v>1640</v>
      </c>
      <c r="E1659" s="21" t="n">
        <v>1057</v>
      </c>
      <c r="F1659" s="22" t="s">
        <v>1642</v>
      </c>
      <c r="G1659" s="27" t="n">
        <v>1</v>
      </c>
      <c r="H1659" s="17" t="n">
        <v>3876.44</v>
      </c>
      <c r="I1659" s="17" t="n">
        <f aca="false">ROUND(G1659*H1659,2)</f>
        <v>3876.44</v>
      </c>
      <c r="J1659" s="22" t="s">
        <v>728</v>
      </c>
    </row>
    <row r="1660" customFormat="false" ht="15" hidden="false" customHeight="false" outlineLevel="0" collapsed="false">
      <c r="A1660" s="22" t="s">
        <v>1560</v>
      </c>
      <c r="B1660" s="23" t="n">
        <v>46246</v>
      </c>
      <c r="C1660" s="22" t="s">
        <v>944</v>
      </c>
      <c r="D1660" s="22" t="s">
        <v>1654</v>
      </c>
      <c r="E1660" s="21" t="n">
        <v>1057</v>
      </c>
      <c r="F1660" s="22" t="s">
        <v>1656</v>
      </c>
      <c r="G1660" s="27" t="n">
        <v>1</v>
      </c>
      <c r="H1660" s="17" t="n">
        <v>1440.31</v>
      </c>
      <c r="I1660" s="17" t="n">
        <f aca="false">ROUND(G1660*H1660,2)</f>
        <v>1440.31</v>
      </c>
      <c r="J1660" s="22" t="s">
        <v>728</v>
      </c>
    </row>
    <row r="1661" customFormat="false" ht="15" hidden="false" customHeight="false" outlineLevel="0" collapsed="false">
      <c r="A1661" s="22" t="s">
        <v>1560</v>
      </c>
      <c r="B1661" s="23" t="n">
        <v>46246</v>
      </c>
      <c r="C1661" s="22" t="s">
        <v>944</v>
      </c>
      <c r="D1661" s="22" t="s">
        <v>1654</v>
      </c>
      <c r="E1661" s="21" t="n">
        <v>1057</v>
      </c>
      <c r="F1661" s="22" t="s">
        <v>1657</v>
      </c>
      <c r="G1661" s="27" t="n">
        <v>1</v>
      </c>
      <c r="H1661" s="17" t="n">
        <v>709.83</v>
      </c>
      <c r="I1661" s="17" t="n">
        <f aca="false">ROUND(G1661*H1661,2)</f>
        <v>709.83</v>
      </c>
      <c r="J1661" s="22" t="s">
        <v>728</v>
      </c>
    </row>
    <row r="1662" customFormat="false" ht="15" hidden="false" customHeight="false" outlineLevel="0" collapsed="false">
      <c r="A1662" s="22" t="s">
        <v>1560</v>
      </c>
      <c r="B1662" s="23" t="n">
        <v>46246</v>
      </c>
      <c r="C1662" s="22" t="s">
        <v>944</v>
      </c>
      <c r="D1662" s="22" t="s">
        <v>1654</v>
      </c>
      <c r="E1662" s="21" t="n">
        <v>1057</v>
      </c>
      <c r="F1662" s="22" t="s">
        <v>1657</v>
      </c>
      <c r="G1662" s="27" t="n">
        <v>1</v>
      </c>
      <c r="H1662" s="17" t="n">
        <v>715.11</v>
      </c>
      <c r="I1662" s="17" t="n">
        <f aca="false">ROUND(G1662*H1662,2)</f>
        <v>715.11</v>
      </c>
      <c r="J1662" s="22" t="s">
        <v>728</v>
      </c>
    </row>
    <row r="1663" customFormat="false" ht="15" hidden="false" customHeight="false" outlineLevel="0" collapsed="false">
      <c r="A1663" s="22" t="s">
        <v>1451</v>
      </c>
      <c r="B1663" s="23" t="n">
        <v>46194</v>
      </c>
      <c r="C1663" s="22" t="s">
        <v>937</v>
      </c>
      <c r="D1663" s="22" t="s">
        <v>1618</v>
      </c>
      <c r="E1663" s="21" t="n">
        <v>1057</v>
      </c>
      <c r="F1663" s="22" t="s">
        <v>1620</v>
      </c>
      <c r="G1663" s="27" t="n">
        <v>137</v>
      </c>
      <c r="H1663" s="17" t="n">
        <v>10.25</v>
      </c>
      <c r="I1663" s="17" t="n">
        <f aca="false">ROUND(G1663*H1663,2)</f>
        <v>1404.25</v>
      </c>
      <c r="J1663" s="22" t="s">
        <v>725</v>
      </c>
    </row>
    <row r="1664" customFormat="false" ht="15" hidden="false" customHeight="false" outlineLevel="0" collapsed="false">
      <c r="A1664" s="22" t="s">
        <v>1451</v>
      </c>
      <c r="B1664" s="23" t="n">
        <v>46194</v>
      </c>
      <c r="C1664" s="22" t="s">
        <v>937</v>
      </c>
      <c r="D1664" s="22" t="s">
        <v>1618</v>
      </c>
      <c r="E1664" s="21" t="n">
        <v>1057</v>
      </c>
      <c r="F1664" s="22" t="s">
        <v>1653</v>
      </c>
      <c r="G1664" s="27" t="n">
        <v>24</v>
      </c>
      <c r="H1664" s="17" t="n">
        <v>102.61</v>
      </c>
      <c r="I1664" s="17" t="n">
        <f aca="false">ROUND(G1664*H1664,2)</f>
        <v>2462.64</v>
      </c>
      <c r="J1664" s="22" t="s">
        <v>725</v>
      </c>
    </row>
    <row r="1665" customFormat="false" ht="15" hidden="false" customHeight="false" outlineLevel="0" collapsed="false">
      <c r="A1665" s="22" t="s">
        <v>1451</v>
      </c>
      <c r="B1665" s="23" t="n">
        <v>46194</v>
      </c>
      <c r="C1665" s="22" t="s">
        <v>937</v>
      </c>
      <c r="D1665" s="22" t="s">
        <v>1618</v>
      </c>
      <c r="E1665" s="21" t="n">
        <v>1057</v>
      </c>
      <c r="F1665" s="22" t="s">
        <v>1619</v>
      </c>
      <c r="G1665" s="27" t="n">
        <v>26</v>
      </c>
      <c r="H1665" s="17" t="n">
        <v>82.87</v>
      </c>
      <c r="I1665" s="17" t="n">
        <f aca="false">ROUND(G1665*H1665,2)</f>
        <v>2154.62</v>
      </c>
      <c r="J1665" s="22" t="s">
        <v>725</v>
      </c>
    </row>
    <row r="1666" customFormat="false" ht="15" hidden="false" customHeight="false" outlineLevel="0" collapsed="false">
      <c r="A1666" s="22" t="s">
        <v>1451</v>
      </c>
      <c r="B1666" s="23" t="n">
        <v>46194</v>
      </c>
      <c r="C1666" s="22" t="s">
        <v>937</v>
      </c>
      <c r="D1666" s="22" t="s">
        <v>1618</v>
      </c>
      <c r="E1666" s="21" t="n">
        <v>1057</v>
      </c>
      <c r="F1666" s="22" t="s">
        <v>1619</v>
      </c>
      <c r="G1666" s="27" t="n">
        <v>18</v>
      </c>
      <c r="H1666" s="17" t="n">
        <v>88.28</v>
      </c>
      <c r="I1666" s="17" t="n">
        <f aca="false">ROUND(G1666*H1666,2)</f>
        <v>1589.04</v>
      </c>
      <c r="J1666" s="22" t="s">
        <v>725</v>
      </c>
    </row>
    <row r="1667" customFormat="false" ht="15" hidden="false" customHeight="false" outlineLevel="0" collapsed="false">
      <c r="A1667" s="22" t="s">
        <v>1451</v>
      </c>
      <c r="B1667" s="23" t="n">
        <v>46194</v>
      </c>
      <c r="C1667" s="22" t="s">
        <v>937</v>
      </c>
      <c r="D1667" s="22" t="s">
        <v>1618</v>
      </c>
      <c r="E1667" s="21" t="n">
        <v>1057</v>
      </c>
      <c r="F1667" s="22" t="s">
        <v>1629</v>
      </c>
      <c r="G1667" s="27" t="n">
        <v>20</v>
      </c>
      <c r="H1667" s="17" t="n">
        <v>67.14</v>
      </c>
      <c r="I1667" s="17" t="n">
        <f aca="false">ROUND(G1667*H1667,2)</f>
        <v>1342.8</v>
      </c>
      <c r="J1667" s="22" t="s">
        <v>725</v>
      </c>
    </row>
    <row r="1668" customFormat="false" ht="15" hidden="false" customHeight="false" outlineLevel="0" collapsed="false">
      <c r="A1668" s="22" t="s">
        <v>1538</v>
      </c>
      <c r="B1668" s="23" t="n">
        <v>46238</v>
      </c>
      <c r="C1668" s="22" t="s">
        <v>1021</v>
      </c>
      <c r="D1668" s="22" t="s">
        <v>1630</v>
      </c>
      <c r="E1668" s="21" t="n">
        <v>1057</v>
      </c>
      <c r="F1668" s="22" t="s">
        <v>1632</v>
      </c>
      <c r="G1668" s="27" t="n">
        <v>12</v>
      </c>
      <c r="H1668" s="17" t="n">
        <v>113.61</v>
      </c>
      <c r="I1668" s="17" t="n">
        <f aca="false">ROUND(G1668*H1668,2)</f>
        <v>1363.32</v>
      </c>
      <c r="J1668" s="22" t="s">
        <v>725</v>
      </c>
    </row>
    <row r="1669" customFormat="false" ht="15" hidden="false" customHeight="false" outlineLevel="0" collapsed="false">
      <c r="A1669" s="22" t="s">
        <v>1538</v>
      </c>
      <c r="B1669" s="23" t="n">
        <v>46238</v>
      </c>
      <c r="C1669" s="22" t="s">
        <v>1021</v>
      </c>
      <c r="D1669" s="22" t="s">
        <v>1630</v>
      </c>
      <c r="E1669" s="21" t="n">
        <v>1057</v>
      </c>
      <c r="F1669" s="22" t="s">
        <v>1631</v>
      </c>
      <c r="G1669" s="27" t="n">
        <v>7</v>
      </c>
      <c r="H1669" s="17" t="n">
        <v>240.17</v>
      </c>
      <c r="I1669" s="17" t="n">
        <f aca="false">ROUND(G1669*H1669,2)</f>
        <v>1681.19</v>
      </c>
      <c r="J1669" s="22" t="s">
        <v>725</v>
      </c>
    </row>
    <row r="1670" customFormat="false" ht="15" hidden="false" customHeight="false" outlineLevel="0" collapsed="false">
      <c r="A1670" s="22" t="s">
        <v>1345</v>
      </c>
      <c r="B1670" s="23" t="n">
        <v>46150</v>
      </c>
      <c r="C1670" s="22" t="s">
        <v>946</v>
      </c>
      <c r="D1670" s="22" t="s">
        <v>1640</v>
      </c>
      <c r="E1670" s="21" t="n">
        <v>1057</v>
      </c>
      <c r="F1670" s="22" t="s">
        <v>1641</v>
      </c>
      <c r="G1670" s="27" t="n">
        <v>1</v>
      </c>
      <c r="H1670" s="17" t="n">
        <v>10185.28</v>
      </c>
      <c r="I1670" s="17" t="n">
        <f aca="false">ROUND(G1670*H1670,2)</f>
        <v>10185.28</v>
      </c>
      <c r="J1670" s="22" t="s">
        <v>725</v>
      </c>
    </row>
    <row r="1671" customFormat="false" ht="15" hidden="false" customHeight="false" outlineLevel="0" collapsed="false">
      <c r="A1671" s="22" t="s">
        <v>1345</v>
      </c>
      <c r="B1671" s="23" t="n">
        <v>46150</v>
      </c>
      <c r="C1671" s="22" t="s">
        <v>946</v>
      </c>
      <c r="D1671" s="22" t="s">
        <v>1640</v>
      </c>
      <c r="E1671" s="21" t="n">
        <v>1057</v>
      </c>
      <c r="F1671" s="22" t="s">
        <v>1643</v>
      </c>
      <c r="G1671" s="27" t="n">
        <v>1</v>
      </c>
      <c r="H1671" s="17" t="n">
        <v>7152.88</v>
      </c>
      <c r="I1671" s="17" t="n">
        <f aca="false">ROUND(G1671*H1671,2)</f>
        <v>7152.88</v>
      </c>
      <c r="J1671" s="22" t="s">
        <v>725</v>
      </c>
    </row>
    <row r="1672" customFormat="false" ht="15" hidden="false" customHeight="false" outlineLevel="0" collapsed="false">
      <c r="A1672" s="22" t="s">
        <v>1345</v>
      </c>
      <c r="B1672" s="23" t="n">
        <v>46150</v>
      </c>
      <c r="C1672" s="22" t="s">
        <v>946</v>
      </c>
      <c r="D1672" s="22" t="s">
        <v>1640</v>
      </c>
      <c r="E1672" s="21" t="n">
        <v>1057</v>
      </c>
      <c r="F1672" s="22" t="s">
        <v>1642</v>
      </c>
      <c r="G1672" s="27" t="n">
        <v>1</v>
      </c>
      <c r="H1672" s="17" t="n">
        <v>3813.11</v>
      </c>
      <c r="I1672" s="17" t="n">
        <f aca="false">ROUND(G1672*H1672,2)</f>
        <v>3813.11</v>
      </c>
      <c r="J1672" s="22" t="s">
        <v>725</v>
      </c>
    </row>
    <row r="1673" customFormat="false" ht="15" hidden="false" customHeight="false" outlineLevel="0" collapsed="false">
      <c r="A1673" s="22" t="s">
        <v>1345</v>
      </c>
      <c r="B1673" s="23" t="n">
        <v>46150</v>
      </c>
      <c r="C1673" s="22" t="s">
        <v>946</v>
      </c>
      <c r="D1673" s="22" t="s">
        <v>1640</v>
      </c>
      <c r="E1673" s="21" t="n">
        <v>1057</v>
      </c>
      <c r="F1673" s="22" t="s">
        <v>1643</v>
      </c>
      <c r="G1673" s="27" t="n">
        <v>1</v>
      </c>
      <c r="H1673" s="17" t="n">
        <v>7126.63</v>
      </c>
      <c r="I1673" s="17" t="n">
        <f aca="false">ROUND(G1673*H1673,2)</f>
        <v>7126.63</v>
      </c>
      <c r="J1673" s="22" t="s">
        <v>725</v>
      </c>
    </row>
    <row r="1674" customFormat="false" ht="15" hidden="false" customHeight="false" outlineLevel="0" collapsed="false">
      <c r="A1674" s="22" t="s">
        <v>1345</v>
      </c>
      <c r="B1674" s="23" t="n">
        <v>46150</v>
      </c>
      <c r="C1674" s="22" t="s">
        <v>946</v>
      </c>
      <c r="D1674" s="22" t="s">
        <v>1640</v>
      </c>
      <c r="E1674" s="21" t="n">
        <v>1057</v>
      </c>
      <c r="F1674" s="22" t="s">
        <v>1642</v>
      </c>
      <c r="G1674" s="27" t="n">
        <v>1</v>
      </c>
      <c r="H1674" s="17" t="n">
        <v>3788.99</v>
      </c>
      <c r="I1674" s="17" t="n">
        <f aca="false">ROUND(G1674*H1674,2)</f>
        <v>3788.99</v>
      </c>
      <c r="J1674" s="22" t="s">
        <v>725</v>
      </c>
    </row>
    <row r="1675" customFormat="false" ht="15" hidden="false" customHeight="false" outlineLevel="0" collapsed="false">
      <c r="A1675" s="22" t="s">
        <v>1323</v>
      </c>
      <c r="B1675" s="23" t="n">
        <v>46143</v>
      </c>
      <c r="C1675" s="22" t="s">
        <v>944</v>
      </c>
      <c r="D1675" s="22" t="s">
        <v>1654</v>
      </c>
      <c r="E1675" s="21" t="n">
        <v>1057</v>
      </c>
      <c r="F1675" s="22" t="s">
        <v>1656</v>
      </c>
      <c r="G1675" s="27" t="n">
        <v>2</v>
      </c>
      <c r="H1675" s="17" t="n">
        <v>1551.6</v>
      </c>
      <c r="I1675" s="17" t="n">
        <f aca="false">ROUND(G1675*H1675,2)</f>
        <v>3103.2</v>
      </c>
      <c r="J1675" s="22" t="s">
        <v>725</v>
      </c>
    </row>
    <row r="1676" customFormat="false" ht="15" hidden="false" customHeight="false" outlineLevel="0" collapsed="false">
      <c r="A1676" s="22" t="s">
        <v>1323</v>
      </c>
      <c r="B1676" s="23" t="n">
        <v>46143</v>
      </c>
      <c r="C1676" s="22" t="s">
        <v>944</v>
      </c>
      <c r="D1676" s="22" t="s">
        <v>1654</v>
      </c>
      <c r="E1676" s="21" t="n">
        <v>1057</v>
      </c>
      <c r="F1676" s="22" t="s">
        <v>1657</v>
      </c>
      <c r="G1676" s="27" t="n">
        <v>1</v>
      </c>
      <c r="H1676" s="17" t="n">
        <v>714.33</v>
      </c>
      <c r="I1676" s="17" t="n">
        <f aca="false">ROUND(G1676*H1676,2)</f>
        <v>714.33</v>
      </c>
      <c r="J1676" s="22" t="s">
        <v>725</v>
      </c>
    </row>
    <row r="1677" customFormat="false" ht="15" hidden="false" customHeight="false" outlineLevel="0" collapsed="false">
      <c r="A1677" s="22" t="s">
        <v>1323</v>
      </c>
      <c r="B1677" s="23" t="n">
        <v>46143</v>
      </c>
      <c r="C1677" s="22" t="s">
        <v>944</v>
      </c>
      <c r="D1677" s="22" t="s">
        <v>1654</v>
      </c>
      <c r="E1677" s="21" t="n">
        <v>1057</v>
      </c>
      <c r="F1677" s="22" t="s">
        <v>1657</v>
      </c>
      <c r="G1677" s="27" t="n">
        <v>3</v>
      </c>
      <c r="H1677" s="17" t="n">
        <v>663.21</v>
      </c>
      <c r="I1677" s="17" t="n">
        <f aca="false">ROUND(G1677*H1677,2)</f>
        <v>1989.63</v>
      </c>
      <c r="J1677" s="22" t="s">
        <v>725</v>
      </c>
    </row>
    <row r="1678" customFormat="false" ht="15" hidden="false" customHeight="false" outlineLevel="0" collapsed="false">
      <c r="A1678" s="22" t="s">
        <v>1323</v>
      </c>
      <c r="B1678" s="23" t="n">
        <v>46143</v>
      </c>
      <c r="C1678" s="22" t="s">
        <v>944</v>
      </c>
      <c r="D1678" s="22" t="s">
        <v>1654</v>
      </c>
      <c r="E1678" s="21" t="n">
        <v>1057</v>
      </c>
      <c r="F1678" s="22" t="s">
        <v>1657</v>
      </c>
      <c r="G1678" s="27" t="n">
        <v>2</v>
      </c>
      <c r="H1678" s="17" t="n">
        <v>713.26</v>
      </c>
      <c r="I1678" s="17" t="n">
        <f aca="false">ROUND(G1678*H1678,2)</f>
        <v>1426.52</v>
      </c>
      <c r="J1678" s="22" t="s">
        <v>725</v>
      </c>
    </row>
    <row r="1679" customFormat="false" ht="15" hidden="false" customHeight="false" outlineLevel="0" collapsed="false">
      <c r="A1679" s="22" t="s">
        <v>1578</v>
      </c>
      <c r="B1679" s="23" t="n">
        <v>46258</v>
      </c>
      <c r="C1679" s="22" t="s">
        <v>949</v>
      </c>
      <c r="D1679" s="22" t="s">
        <v>1644</v>
      </c>
      <c r="E1679" s="21" t="n">
        <v>1057</v>
      </c>
      <c r="F1679" s="22" t="s">
        <v>1646</v>
      </c>
      <c r="G1679" s="27" t="n">
        <v>1</v>
      </c>
      <c r="H1679" s="17" t="n">
        <v>782.58</v>
      </c>
      <c r="I1679" s="17" t="n">
        <f aca="false">ROUND(G1679*H1679,2)</f>
        <v>782.58</v>
      </c>
      <c r="J1679" s="22" t="s">
        <v>725</v>
      </c>
    </row>
    <row r="1680" customFormat="false" ht="15" hidden="false" customHeight="false" outlineLevel="0" collapsed="false">
      <c r="A1680" s="22" t="s">
        <v>1578</v>
      </c>
      <c r="B1680" s="23" t="n">
        <v>46258</v>
      </c>
      <c r="C1680" s="22" t="s">
        <v>949</v>
      </c>
      <c r="D1680" s="22" t="s">
        <v>1644</v>
      </c>
      <c r="E1680" s="21" t="n">
        <v>1057</v>
      </c>
      <c r="F1680" s="22" t="s">
        <v>1645</v>
      </c>
      <c r="G1680" s="27" t="n">
        <v>3</v>
      </c>
      <c r="H1680" s="17" t="n">
        <v>634.94</v>
      </c>
      <c r="I1680" s="17" t="n">
        <f aca="false">ROUND(G1680*H1680,2)</f>
        <v>1904.82</v>
      </c>
      <c r="J1680" s="22" t="s">
        <v>725</v>
      </c>
    </row>
    <row r="1681" customFormat="false" ht="15" hidden="false" customHeight="false" outlineLevel="0" collapsed="false">
      <c r="A1681" s="22" t="s">
        <v>1578</v>
      </c>
      <c r="B1681" s="23" t="n">
        <v>46258</v>
      </c>
      <c r="C1681" s="22" t="s">
        <v>949</v>
      </c>
      <c r="D1681" s="22" t="s">
        <v>1644</v>
      </c>
      <c r="E1681" s="21" t="n">
        <v>1057</v>
      </c>
      <c r="F1681" s="22" t="s">
        <v>1646</v>
      </c>
      <c r="G1681" s="27" t="n">
        <v>2</v>
      </c>
      <c r="H1681" s="17" t="n">
        <v>804.87</v>
      </c>
      <c r="I1681" s="17" t="n">
        <f aca="false">ROUND(G1681*H1681,2)</f>
        <v>1609.74</v>
      </c>
      <c r="J1681" s="22" t="s">
        <v>725</v>
      </c>
    </row>
    <row r="1682" customFormat="false" ht="15" hidden="false" customHeight="false" outlineLevel="0" collapsed="false">
      <c r="A1682" s="22" t="s">
        <v>1578</v>
      </c>
      <c r="B1682" s="23" t="n">
        <v>46258</v>
      </c>
      <c r="C1682" s="22" t="s">
        <v>949</v>
      </c>
      <c r="D1682" s="22" t="s">
        <v>1644</v>
      </c>
      <c r="E1682" s="21" t="n">
        <v>1057</v>
      </c>
      <c r="F1682" s="22" t="s">
        <v>1646</v>
      </c>
      <c r="G1682" s="27" t="n">
        <v>2</v>
      </c>
      <c r="H1682" s="17" t="n">
        <v>768.56</v>
      </c>
      <c r="I1682" s="17" t="n">
        <f aca="false">ROUND(G1682*H1682,2)</f>
        <v>1537.12</v>
      </c>
      <c r="J1682" s="22" t="s">
        <v>725</v>
      </c>
    </row>
    <row r="1683" customFormat="false" ht="15" hidden="false" customHeight="false" outlineLevel="0" collapsed="false">
      <c r="A1683" s="22" t="s">
        <v>1376</v>
      </c>
      <c r="B1683" s="23" t="n">
        <v>46159</v>
      </c>
      <c r="C1683" s="22" t="s">
        <v>939</v>
      </c>
      <c r="D1683" s="22" t="s">
        <v>1621</v>
      </c>
      <c r="E1683" s="21" t="n">
        <v>1057</v>
      </c>
      <c r="F1683" s="22" t="s">
        <v>1623</v>
      </c>
      <c r="G1683" s="27" t="n">
        <v>15</v>
      </c>
      <c r="H1683" s="17" t="n">
        <v>143.26</v>
      </c>
      <c r="I1683" s="17" t="n">
        <f aca="false">ROUND(G1683*H1683,2)</f>
        <v>2148.9</v>
      </c>
      <c r="J1683" s="22" t="s">
        <v>725</v>
      </c>
    </row>
    <row r="1684" customFormat="false" ht="15" hidden="false" customHeight="false" outlineLevel="0" collapsed="false">
      <c r="A1684" s="22" t="s">
        <v>1376</v>
      </c>
      <c r="B1684" s="23" t="n">
        <v>46159</v>
      </c>
      <c r="C1684" s="22" t="s">
        <v>939</v>
      </c>
      <c r="D1684" s="22" t="s">
        <v>1621</v>
      </c>
      <c r="E1684" s="21" t="n">
        <v>1057</v>
      </c>
      <c r="F1684" s="22" t="s">
        <v>1622</v>
      </c>
      <c r="G1684" s="27" t="n">
        <v>25</v>
      </c>
      <c r="H1684" s="17" t="n">
        <v>93.57</v>
      </c>
      <c r="I1684" s="17" t="n">
        <f aca="false">ROUND(G1684*H1684,2)</f>
        <v>2339.25</v>
      </c>
      <c r="J1684" s="22" t="s">
        <v>725</v>
      </c>
    </row>
    <row r="1685" customFormat="false" ht="15" hidden="false" customHeight="false" outlineLevel="0" collapsed="false">
      <c r="A1685" s="22" t="s">
        <v>1256</v>
      </c>
      <c r="B1685" s="23" t="n">
        <v>46121</v>
      </c>
      <c r="C1685" s="22" t="s">
        <v>999</v>
      </c>
      <c r="D1685" s="22" t="s">
        <v>1644</v>
      </c>
      <c r="E1685" s="21" t="n">
        <v>1058</v>
      </c>
      <c r="F1685" s="22" t="s">
        <v>1646</v>
      </c>
      <c r="G1685" s="27" t="n">
        <v>2</v>
      </c>
      <c r="H1685" s="17" t="n">
        <v>768.14</v>
      </c>
      <c r="I1685" s="17" t="n">
        <f aca="false">ROUND(G1685*H1685,2)</f>
        <v>1536.28</v>
      </c>
      <c r="J1685" s="22" t="s">
        <v>725</v>
      </c>
    </row>
    <row r="1686" customFormat="false" ht="15" hidden="false" customHeight="false" outlineLevel="0" collapsed="false">
      <c r="A1686" s="22" t="s">
        <v>1256</v>
      </c>
      <c r="B1686" s="23" t="n">
        <v>46121</v>
      </c>
      <c r="C1686" s="22" t="s">
        <v>999</v>
      </c>
      <c r="D1686" s="22" t="s">
        <v>1644</v>
      </c>
      <c r="E1686" s="21" t="n">
        <v>1058</v>
      </c>
      <c r="F1686" s="22" t="s">
        <v>1646</v>
      </c>
      <c r="G1686" s="27" t="n">
        <v>3</v>
      </c>
      <c r="H1686" s="17" t="n">
        <v>773.28</v>
      </c>
      <c r="I1686" s="17" t="n">
        <f aca="false">ROUND(G1686*H1686,2)</f>
        <v>2319.84</v>
      </c>
      <c r="J1686" s="22" t="s">
        <v>725</v>
      </c>
    </row>
    <row r="1687" customFormat="false" ht="15" hidden="false" customHeight="false" outlineLevel="0" collapsed="false">
      <c r="A1687" s="22" t="s">
        <v>1256</v>
      </c>
      <c r="B1687" s="23" t="n">
        <v>46121</v>
      </c>
      <c r="C1687" s="22" t="s">
        <v>999</v>
      </c>
      <c r="D1687" s="22" t="s">
        <v>1644</v>
      </c>
      <c r="E1687" s="21" t="n">
        <v>1058</v>
      </c>
      <c r="F1687" s="22" t="s">
        <v>1646</v>
      </c>
      <c r="G1687" s="27" t="n">
        <v>3</v>
      </c>
      <c r="H1687" s="17" t="n">
        <v>773.68</v>
      </c>
      <c r="I1687" s="17" t="n">
        <f aca="false">ROUND(G1687*H1687,2)</f>
        <v>2321.04</v>
      </c>
      <c r="J1687" s="22" t="s">
        <v>725</v>
      </c>
    </row>
    <row r="1688" customFormat="false" ht="15" hidden="false" customHeight="false" outlineLevel="0" collapsed="false">
      <c r="A1688" s="22" t="s">
        <v>1466</v>
      </c>
      <c r="B1688" s="23" t="n">
        <v>46198</v>
      </c>
      <c r="C1688" s="22" t="s">
        <v>937</v>
      </c>
      <c r="D1688" s="22" t="s">
        <v>1618</v>
      </c>
      <c r="E1688" s="21" t="n">
        <v>1058</v>
      </c>
      <c r="F1688" s="22" t="s">
        <v>1619</v>
      </c>
      <c r="G1688" s="27" t="n">
        <v>23</v>
      </c>
      <c r="H1688" s="17" t="n">
        <v>89.56</v>
      </c>
      <c r="I1688" s="17" t="n">
        <f aca="false">ROUND(G1688*H1688,2)</f>
        <v>2059.88</v>
      </c>
      <c r="J1688" s="22" t="s">
        <v>725</v>
      </c>
    </row>
    <row r="1689" customFormat="false" ht="15" hidden="false" customHeight="false" outlineLevel="0" collapsed="false">
      <c r="A1689" s="22" t="s">
        <v>1466</v>
      </c>
      <c r="B1689" s="23" t="n">
        <v>46198</v>
      </c>
      <c r="C1689" s="22" t="s">
        <v>937</v>
      </c>
      <c r="D1689" s="22" t="s">
        <v>1618</v>
      </c>
      <c r="E1689" s="21" t="n">
        <v>1058</v>
      </c>
      <c r="F1689" s="22" t="s">
        <v>1629</v>
      </c>
      <c r="G1689" s="27" t="n">
        <v>23</v>
      </c>
      <c r="H1689" s="17" t="n">
        <v>62.76</v>
      </c>
      <c r="I1689" s="17" t="n">
        <f aca="false">ROUND(G1689*H1689,2)</f>
        <v>1443.48</v>
      </c>
      <c r="J1689" s="22" t="s">
        <v>725</v>
      </c>
    </row>
    <row r="1690" customFormat="false" ht="15" hidden="false" customHeight="false" outlineLevel="0" collapsed="false">
      <c r="A1690" s="22" t="s">
        <v>1466</v>
      </c>
      <c r="B1690" s="23" t="n">
        <v>46198</v>
      </c>
      <c r="C1690" s="22" t="s">
        <v>937</v>
      </c>
      <c r="D1690" s="22" t="s">
        <v>1618</v>
      </c>
      <c r="E1690" s="21" t="n">
        <v>1058</v>
      </c>
      <c r="F1690" s="22" t="s">
        <v>1619</v>
      </c>
      <c r="G1690" s="27" t="n">
        <v>18</v>
      </c>
      <c r="H1690" s="17" t="n">
        <v>87.23</v>
      </c>
      <c r="I1690" s="17" t="n">
        <f aca="false">ROUND(G1690*H1690,2)</f>
        <v>1570.14</v>
      </c>
      <c r="J1690" s="22" t="s">
        <v>725</v>
      </c>
    </row>
    <row r="1691" customFormat="false" ht="15" hidden="false" customHeight="false" outlineLevel="0" collapsed="false">
      <c r="A1691" s="22" t="s">
        <v>1427</v>
      </c>
      <c r="B1691" s="23" t="n">
        <v>46184</v>
      </c>
      <c r="C1691" s="22" t="s">
        <v>964</v>
      </c>
      <c r="D1691" s="22" t="s">
        <v>1630</v>
      </c>
      <c r="E1691" s="21" t="n">
        <v>1058</v>
      </c>
      <c r="F1691" s="22" t="s">
        <v>1631</v>
      </c>
      <c r="G1691" s="27" t="n">
        <v>8</v>
      </c>
      <c r="H1691" s="17" t="n">
        <v>234.55</v>
      </c>
      <c r="I1691" s="17" t="n">
        <f aca="false">ROUND(G1691*H1691,2)</f>
        <v>1876.4</v>
      </c>
      <c r="J1691" s="22" t="s">
        <v>725</v>
      </c>
    </row>
    <row r="1692" customFormat="false" ht="15" hidden="false" customHeight="false" outlineLevel="0" collapsed="false">
      <c r="A1692" s="22" t="s">
        <v>1427</v>
      </c>
      <c r="B1692" s="23" t="n">
        <v>46184</v>
      </c>
      <c r="C1692" s="22" t="s">
        <v>964</v>
      </c>
      <c r="D1692" s="22" t="s">
        <v>1630</v>
      </c>
      <c r="E1692" s="21" t="n">
        <v>1058</v>
      </c>
      <c r="F1692" s="22" t="s">
        <v>1652</v>
      </c>
      <c r="G1692" s="27" t="n">
        <v>25</v>
      </c>
      <c r="H1692" s="17" t="n">
        <v>75.21</v>
      </c>
      <c r="I1692" s="17" t="n">
        <f aca="false">ROUND(G1692*H1692,2)</f>
        <v>1880.25</v>
      </c>
      <c r="J1692" s="22" t="s">
        <v>725</v>
      </c>
    </row>
    <row r="1693" customFormat="false" ht="15" hidden="false" customHeight="false" outlineLevel="0" collapsed="false">
      <c r="A1693" s="22" t="s">
        <v>1427</v>
      </c>
      <c r="B1693" s="23" t="n">
        <v>46184</v>
      </c>
      <c r="C1693" s="22" t="s">
        <v>964</v>
      </c>
      <c r="D1693" s="22" t="s">
        <v>1630</v>
      </c>
      <c r="E1693" s="21" t="n">
        <v>1058</v>
      </c>
      <c r="F1693" s="22" t="s">
        <v>1652</v>
      </c>
      <c r="G1693" s="27" t="n">
        <v>19</v>
      </c>
      <c r="H1693" s="17" t="n">
        <v>74.86</v>
      </c>
      <c r="I1693" s="17" t="n">
        <f aca="false">ROUND(G1693*H1693,2)</f>
        <v>1422.34</v>
      </c>
      <c r="J1693" s="22" t="s">
        <v>725</v>
      </c>
    </row>
    <row r="1694" customFormat="false" ht="15" hidden="false" customHeight="false" outlineLevel="0" collapsed="false">
      <c r="A1694" s="22" t="s">
        <v>1427</v>
      </c>
      <c r="B1694" s="23" t="n">
        <v>46184</v>
      </c>
      <c r="C1694" s="22" t="s">
        <v>964</v>
      </c>
      <c r="D1694" s="22" t="s">
        <v>1630</v>
      </c>
      <c r="E1694" s="21" t="n">
        <v>1058</v>
      </c>
      <c r="F1694" s="22" t="s">
        <v>1652</v>
      </c>
      <c r="G1694" s="27" t="n">
        <v>34</v>
      </c>
      <c r="H1694" s="17" t="n">
        <v>71.59</v>
      </c>
      <c r="I1694" s="17" t="n">
        <f aca="false">ROUND(G1694*H1694,2)</f>
        <v>2434.06</v>
      </c>
      <c r="J1694" s="22" t="s">
        <v>725</v>
      </c>
    </row>
    <row r="1695" customFormat="false" ht="15" hidden="false" customHeight="false" outlineLevel="0" collapsed="false">
      <c r="A1695" s="22" t="s">
        <v>1427</v>
      </c>
      <c r="B1695" s="23" t="n">
        <v>46184</v>
      </c>
      <c r="C1695" s="22" t="s">
        <v>964</v>
      </c>
      <c r="D1695" s="22" t="s">
        <v>1630</v>
      </c>
      <c r="E1695" s="21" t="n">
        <v>1058</v>
      </c>
      <c r="F1695" s="22" t="s">
        <v>1632</v>
      </c>
      <c r="G1695" s="27" t="n">
        <v>20</v>
      </c>
      <c r="H1695" s="17" t="n">
        <v>116.7</v>
      </c>
      <c r="I1695" s="17" t="n">
        <f aca="false">ROUND(G1695*H1695,2)</f>
        <v>2334</v>
      </c>
      <c r="J1695" s="22" t="s">
        <v>725</v>
      </c>
    </row>
    <row r="1696" customFormat="false" ht="15" hidden="false" customHeight="false" outlineLevel="0" collapsed="false">
      <c r="A1696" s="22" t="s">
        <v>1452</v>
      </c>
      <c r="B1696" s="23" t="n">
        <v>46195</v>
      </c>
      <c r="C1696" s="22" t="s">
        <v>999</v>
      </c>
      <c r="D1696" s="22" t="s">
        <v>1644</v>
      </c>
      <c r="E1696" s="21" t="n">
        <v>1058</v>
      </c>
      <c r="F1696" s="22" t="s">
        <v>1645</v>
      </c>
      <c r="G1696" s="27" t="n">
        <v>3</v>
      </c>
      <c r="H1696" s="17" t="n">
        <v>616.18</v>
      </c>
      <c r="I1696" s="17" t="n">
        <f aca="false">ROUND(G1696*H1696,2)</f>
        <v>1848.54</v>
      </c>
      <c r="J1696" s="22" t="s">
        <v>725</v>
      </c>
    </row>
    <row r="1697" customFormat="false" ht="15" hidden="false" customHeight="false" outlineLevel="0" collapsed="false">
      <c r="A1697" s="22" t="s">
        <v>1452</v>
      </c>
      <c r="B1697" s="23" t="n">
        <v>46195</v>
      </c>
      <c r="C1697" s="22" t="s">
        <v>999</v>
      </c>
      <c r="D1697" s="22" t="s">
        <v>1644</v>
      </c>
      <c r="E1697" s="21" t="n">
        <v>1058</v>
      </c>
      <c r="F1697" s="22" t="s">
        <v>1645</v>
      </c>
      <c r="G1697" s="27" t="n">
        <v>3</v>
      </c>
      <c r="H1697" s="17" t="n">
        <v>631.36</v>
      </c>
      <c r="I1697" s="17" t="n">
        <f aca="false">ROUND(G1697*H1697,2)</f>
        <v>1894.08</v>
      </c>
      <c r="J1697" s="22" t="s">
        <v>725</v>
      </c>
    </row>
    <row r="1698" customFormat="false" ht="15" hidden="false" customHeight="false" outlineLevel="0" collapsed="false">
      <c r="A1698" s="22" t="s">
        <v>1452</v>
      </c>
      <c r="B1698" s="23" t="n">
        <v>46195</v>
      </c>
      <c r="C1698" s="22" t="s">
        <v>999</v>
      </c>
      <c r="D1698" s="22" t="s">
        <v>1644</v>
      </c>
      <c r="E1698" s="21" t="n">
        <v>1058</v>
      </c>
      <c r="F1698" s="22" t="s">
        <v>1645</v>
      </c>
      <c r="G1698" s="27" t="n">
        <v>1</v>
      </c>
      <c r="H1698" s="17" t="n">
        <v>628.71</v>
      </c>
      <c r="I1698" s="17" t="n">
        <f aca="false">ROUND(G1698*H1698,2)</f>
        <v>628.71</v>
      </c>
      <c r="J1698" s="22" t="s">
        <v>725</v>
      </c>
    </row>
    <row r="1699" customFormat="false" ht="15" hidden="false" customHeight="false" outlineLevel="0" collapsed="false">
      <c r="A1699" s="22" t="s">
        <v>1244</v>
      </c>
      <c r="B1699" s="23" t="n">
        <v>46114</v>
      </c>
      <c r="C1699" s="22" t="s">
        <v>931</v>
      </c>
      <c r="D1699" s="22" t="s">
        <v>1618</v>
      </c>
      <c r="E1699" s="21" t="n">
        <v>1058</v>
      </c>
      <c r="F1699" s="22" t="s">
        <v>1619</v>
      </c>
      <c r="G1699" s="27" t="n">
        <v>11</v>
      </c>
      <c r="H1699" s="17" t="n">
        <v>83.93</v>
      </c>
      <c r="I1699" s="17" t="n">
        <f aca="false">ROUND(G1699*H1699,2)</f>
        <v>923.23</v>
      </c>
      <c r="J1699" s="22" t="s">
        <v>725</v>
      </c>
    </row>
    <row r="1700" customFormat="false" ht="15" hidden="false" customHeight="false" outlineLevel="0" collapsed="false">
      <c r="A1700" s="22" t="s">
        <v>1244</v>
      </c>
      <c r="B1700" s="23" t="n">
        <v>46114</v>
      </c>
      <c r="C1700" s="22" t="s">
        <v>931</v>
      </c>
      <c r="D1700" s="22" t="s">
        <v>1618</v>
      </c>
      <c r="E1700" s="21" t="n">
        <v>1058</v>
      </c>
      <c r="F1700" s="22" t="s">
        <v>1629</v>
      </c>
      <c r="G1700" s="27" t="n">
        <v>12</v>
      </c>
      <c r="H1700" s="17" t="n">
        <v>64.76</v>
      </c>
      <c r="I1700" s="17" t="n">
        <f aca="false">ROUND(G1700*H1700,2)</f>
        <v>777.12</v>
      </c>
      <c r="J1700" s="22" t="s">
        <v>725</v>
      </c>
    </row>
    <row r="1701" customFormat="false" ht="15" hidden="false" customHeight="false" outlineLevel="0" collapsed="false">
      <c r="A1701" s="22" t="s">
        <v>1375</v>
      </c>
      <c r="B1701" s="23" t="n">
        <v>46158</v>
      </c>
      <c r="C1701" s="22" t="s">
        <v>944</v>
      </c>
      <c r="D1701" s="22" t="s">
        <v>1654</v>
      </c>
      <c r="E1701" s="21" t="n">
        <v>1059</v>
      </c>
      <c r="F1701" s="22" t="s">
        <v>1656</v>
      </c>
      <c r="G1701" s="27" t="n">
        <v>1</v>
      </c>
      <c r="H1701" s="17" t="n">
        <v>1434.34</v>
      </c>
      <c r="I1701" s="17" t="n">
        <f aca="false">ROUND(G1701*H1701,2)</f>
        <v>1434.34</v>
      </c>
      <c r="J1701" s="22" t="s">
        <v>725</v>
      </c>
    </row>
    <row r="1702" customFormat="false" ht="15" hidden="false" customHeight="false" outlineLevel="0" collapsed="false">
      <c r="A1702" s="22" t="s">
        <v>1375</v>
      </c>
      <c r="B1702" s="23" t="n">
        <v>46158</v>
      </c>
      <c r="C1702" s="22" t="s">
        <v>944</v>
      </c>
      <c r="D1702" s="22" t="s">
        <v>1654</v>
      </c>
      <c r="E1702" s="21" t="n">
        <v>1059</v>
      </c>
      <c r="F1702" s="22" t="s">
        <v>1657</v>
      </c>
      <c r="G1702" s="27" t="n">
        <v>4</v>
      </c>
      <c r="H1702" s="17" t="n">
        <v>677.85</v>
      </c>
      <c r="I1702" s="17" t="n">
        <f aca="false">ROUND(G1702*H1702,2)</f>
        <v>2711.4</v>
      </c>
      <c r="J1702" s="22" t="s">
        <v>725</v>
      </c>
    </row>
    <row r="1703" customFormat="false" ht="15" hidden="false" customHeight="false" outlineLevel="0" collapsed="false">
      <c r="A1703" s="22" t="s">
        <v>1332</v>
      </c>
      <c r="B1703" s="23" t="n">
        <v>46146</v>
      </c>
      <c r="C1703" s="22" t="s">
        <v>944</v>
      </c>
      <c r="D1703" s="22" t="s">
        <v>1654</v>
      </c>
      <c r="E1703" s="21" t="n">
        <v>1059</v>
      </c>
      <c r="F1703" s="22" t="s">
        <v>1657</v>
      </c>
      <c r="G1703" s="27" t="n">
        <v>4</v>
      </c>
      <c r="H1703" s="17" t="n">
        <v>708.61</v>
      </c>
      <c r="I1703" s="17" t="n">
        <f aca="false">ROUND(G1703*H1703,2)</f>
        <v>2834.44</v>
      </c>
      <c r="J1703" s="22" t="s">
        <v>725</v>
      </c>
    </row>
    <row r="1704" customFormat="false" ht="15" hidden="false" customHeight="false" outlineLevel="0" collapsed="false">
      <c r="A1704" s="22" t="s">
        <v>1332</v>
      </c>
      <c r="B1704" s="23" t="n">
        <v>46146</v>
      </c>
      <c r="C1704" s="22" t="s">
        <v>944</v>
      </c>
      <c r="D1704" s="22" t="s">
        <v>1654</v>
      </c>
      <c r="E1704" s="21" t="n">
        <v>1059</v>
      </c>
      <c r="F1704" s="22" t="s">
        <v>1655</v>
      </c>
      <c r="G1704" s="27" t="n">
        <v>1</v>
      </c>
      <c r="H1704" s="17" t="n">
        <v>904.58</v>
      </c>
      <c r="I1704" s="17" t="n">
        <f aca="false">ROUND(G1704*H1704,2)</f>
        <v>904.58</v>
      </c>
      <c r="J1704" s="22" t="s">
        <v>725</v>
      </c>
    </row>
    <row r="1705" customFormat="false" ht="15" hidden="false" customHeight="false" outlineLevel="0" collapsed="false">
      <c r="A1705" s="22" t="s">
        <v>1332</v>
      </c>
      <c r="B1705" s="23" t="n">
        <v>46146</v>
      </c>
      <c r="C1705" s="22" t="s">
        <v>944</v>
      </c>
      <c r="D1705" s="22" t="s">
        <v>1654</v>
      </c>
      <c r="E1705" s="21" t="n">
        <v>1059</v>
      </c>
      <c r="F1705" s="22" t="s">
        <v>1657</v>
      </c>
      <c r="G1705" s="27" t="n">
        <v>3</v>
      </c>
      <c r="H1705" s="17" t="n">
        <v>718</v>
      </c>
      <c r="I1705" s="17" t="n">
        <f aca="false">ROUND(G1705*H1705,2)</f>
        <v>2154</v>
      </c>
      <c r="J1705" s="22" t="s">
        <v>725</v>
      </c>
    </row>
    <row r="1706" customFormat="false" ht="15" hidden="false" customHeight="false" outlineLevel="0" collapsed="false">
      <c r="A1706" s="22" t="s">
        <v>1305</v>
      </c>
      <c r="B1706" s="23" t="n">
        <v>46139</v>
      </c>
      <c r="C1706" s="22" t="s">
        <v>931</v>
      </c>
      <c r="D1706" s="22" t="s">
        <v>1618</v>
      </c>
      <c r="E1706" s="21" t="n">
        <v>1059</v>
      </c>
      <c r="F1706" s="22" t="s">
        <v>1653</v>
      </c>
      <c r="G1706" s="27" t="n">
        <v>17</v>
      </c>
      <c r="H1706" s="17" t="n">
        <v>100.07</v>
      </c>
      <c r="I1706" s="17" t="n">
        <f aca="false">ROUND(G1706*H1706,2)</f>
        <v>1701.19</v>
      </c>
      <c r="J1706" s="22" t="s">
        <v>725</v>
      </c>
    </row>
    <row r="1707" customFormat="false" ht="15" hidden="false" customHeight="false" outlineLevel="0" collapsed="false">
      <c r="A1707" s="22" t="s">
        <v>1305</v>
      </c>
      <c r="B1707" s="23" t="n">
        <v>46139</v>
      </c>
      <c r="C1707" s="22" t="s">
        <v>931</v>
      </c>
      <c r="D1707" s="22" t="s">
        <v>1618</v>
      </c>
      <c r="E1707" s="21" t="n">
        <v>1059</v>
      </c>
      <c r="F1707" s="22" t="s">
        <v>1629</v>
      </c>
      <c r="G1707" s="27" t="n">
        <v>20</v>
      </c>
      <c r="H1707" s="17" t="n">
        <v>66.13</v>
      </c>
      <c r="I1707" s="17" t="n">
        <f aca="false">ROUND(G1707*H1707,2)</f>
        <v>1322.6</v>
      </c>
      <c r="J1707" s="22" t="s">
        <v>725</v>
      </c>
    </row>
    <row r="1708" customFormat="false" ht="15" hidden="false" customHeight="false" outlineLevel="0" collapsed="false">
      <c r="A1708" s="22" t="s">
        <v>1305</v>
      </c>
      <c r="B1708" s="23" t="n">
        <v>46139</v>
      </c>
      <c r="C1708" s="22" t="s">
        <v>931</v>
      </c>
      <c r="D1708" s="22" t="s">
        <v>1618</v>
      </c>
      <c r="E1708" s="21" t="n">
        <v>1059</v>
      </c>
      <c r="F1708" s="22" t="s">
        <v>1620</v>
      </c>
      <c r="G1708" s="27" t="n">
        <v>140</v>
      </c>
      <c r="H1708" s="17" t="n">
        <v>9.6</v>
      </c>
      <c r="I1708" s="17" t="n">
        <f aca="false">ROUND(G1708*H1708,2)</f>
        <v>1344</v>
      </c>
      <c r="J1708" s="22" t="s">
        <v>725</v>
      </c>
    </row>
    <row r="1709" customFormat="false" ht="15" hidden="false" customHeight="false" outlineLevel="0" collapsed="false">
      <c r="A1709" s="22" t="s">
        <v>1305</v>
      </c>
      <c r="B1709" s="23" t="n">
        <v>46139</v>
      </c>
      <c r="C1709" s="22" t="s">
        <v>931</v>
      </c>
      <c r="D1709" s="22" t="s">
        <v>1618</v>
      </c>
      <c r="E1709" s="21" t="n">
        <v>1059</v>
      </c>
      <c r="F1709" s="22" t="s">
        <v>1619</v>
      </c>
      <c r="G1709" s="27" t="n">
        <v>10</v>
      </c>
      <c r="H1709" s="17" t="n">
        <v>88.74</v>
      </c>
      <c r="I1709" s="17" t="n">
        <f aca="false">ROUND(G1709*H1709,2)</f>
        <v>887.4</v>
      </c>
      <c r="J1709" s="22" t="s">
        <v>725</v>
      </c>
    </row>
    <row r="1710" customFormat="false" ht="15" hidden="false" customHeight="false" outlineLevel="0" collapsed="false">
      <c r="A1710" s="22" t="s">
        <v>1482</v>
      </c>
      <c r="B1710" s="23" t="n">
        <v>46204</v>
      </c>
      <c r="C1710" s="22" t="s">
        <v>957</v>
      </c>
      <c r="D1710" s="22" t="s">
        <v>1625</v>
      </c>
      <c r="E1710" s="21" t="n">
        <v>1060</v>
      </c>
      <c r="F1710" s="22" t="s">
        <v>1626</v>
      </c>
      <c r="G1710" s="27" t="n">
        <v>40</v>
      </c>
      <c r="H1710" s="17" t="n">
        <v>55.73</v>
      </c>
      <c r="I1710" s="17" t="n">
        <f aca="false">ROUND(G1710*H1710,2)</f>
        <v>2229.2</v>
      </c>
      <c r="J1710" s="22" t="s">
        <v>728</v>
      </c>
    </row>
    <row r="1711" customFormat="false" ht="15" hidden="false" customHeight="false" outlineLevel="0" collapsed="false">
      <c r="A1711" s="22" t="s">
        <v>1482</v>
      </c>
      <c r="B1711" s="23" t="n">
        <v>46204</v>
      </c>
      <c r="C1711" s="22" t="s">
        <v>957</v>
      </c>
      <c r="D1711" s="22" t="s">
        <v>1625</v>
      </c>
      <c r="E1711" s="21" t="n">
        <v>1060</v>
      </c>
      <c r="F1711" s="22" t="s">
        <v>1627</v>
      </c>
      <c r="G1711" s="27" t="n">
        <v>39</v>
      </c>
      <c r="H1711" s="17" t="n">
        <v>49.26</v>
      </c>
      <c r="I1711" s="17" t="n">
        <f aca="false">ROUND(G1711*H1711,2)</f>
        <v>1921.14</v>
      </c>
      <c r="J1711" s="22" t="s">
        <v>728</v>
      </c>
    </row>
    <row r="1712" customFormat="false" ht="15" hidden="false" customHeight="false" outlineLevel="0" collapsed="false">
      <c r="A1712" s="22" t="s">
        <v>1482</v>
      </c>
      <c r="B1712" s="23" t="n">
        <v>46204</v>
      </c>
      <c r="C1712" s="22" t="s">
        <v>957</v>
      </c>
      <c r="D1712" s="22" t="s">
        <v>1625</v>
      </c>
      <c r="E1712" s="21" t="n">
        <v>1060</v>
      </c>
      <c r="F1712" s="22" t="s">
        <v>1628</v>
      </c>
      <c r="G1712" s="27" t="n">
        <v>6</v>
      </c>
      <c r="H1712" s="17" t="n">
        <v>401.41</v>
      </c>
      <c r="I1712" s="17" t="n">
        <f aca="false">ROUND(G1712*H1712,2)</f>
        <v>2408.46</v>
      </c>
      <c r="J1712" s="22" t="s">
        <v>728</v>
      </c>
    </row>
    <row r="1713" customFormat="false" ht="15" hidden="false" customHeight="false" outlineLevel="0" collapsed="false">
      <c r="A1713" s="22" t="s">
        <v>1482</v>
      </c>
      <c r="B1713" s="23" t="n">
        <v>46204</v>
      </c>
      <c r="C1713" s="22" t="s">
        <v>957</v>
      </c>
      <c r="D1713" s="22" t="s">
        <v>1625</v>
      </c>
      <c r="E1713" s="21" t="n">
        <v>1060</v>
      </c>
      <c r="F1713" s="22" t="s">
        <v>1627</v>
      </c>
      <c r="G1713" s="27" t="n">
        <v>39</v>
      </c>
      <c r="H1713" s="17" t="n">
        <v>48.03</v>
      </c>
      <c r="I1713" s="17" t="n">
        <f aca="false">ROUND(G1713*H1713,2)</f>
        <v>1873.17</v>
      </c>
      <c r="J1713" s="22" t="s">
        <v>728</v>
      </c>
    </row>
    <row r="1714" customFormat="false" ht="15" hidden="false" customHeight="false" outlineLevel="0" collapsed="false">
      <c r="A1714" s="22" t="s">
        <v>1410</v>
      </c>
      <c r="B1714" s="23" t="n">
        <v>46175</v>
      </c>
      <c r="C1714" s="22" t="s">
        <v>1002</v>
      </c>
      <c r="D1714" s="22" t="s">
        <v>1637</v>
      </c>
      <c r="E1714" s="21" t="n">
        <v>1060</v>
      </c>
      <c r="F1714" s="22" t="s">
        <v>1638</v>
      </c>
      <c r="G1714" s="27" t="n">
        <v>4</v>
      </c>
      <c r="H1714" s="17" t="n">
        <v>207.15</v>
      </c>
      <c r="I1714" s="17" t="n">
        <f aca="false">ROUND(G1714*H1714,2)</f>
        <v>828.6</v>
      </c>
      <c r="J1714" s="22" t="s">
        <v>725</v>
      </c>
    </row>
    <row r="1715" customFormat="false" ht="15" hidden="false" customHeight="false" outlineLevel="0" collapsed="false">
      <c r="A1715" s="22" t="s">
        <v>1410</v>
      </c>
      <c r="B1715" s="23" t="n">
        <v>46175</v>
      </c>
      <c r="C1715" s="22" t="s">
        <v>1002</v>
      </c>
      <c r="D1715" s="22" t="s">
        <v>1637</v>
      </c>
      <c r="E1715" s="21" t="n">
        <v>1060</v>
      </c>
      <c r="F1715" s="22" t="s">
        <v>1638</v>
      </c>
      <c r="G1715" s="27" t="n">
        <v>4</v>
      </c>
      <c r="H1715" s="17" t="n">
        <v>208.09</v>
      </c>
      <c r="I1715" s="17" t="n">
        <f aca="false">ROUND(G1715*H1715,2)</f>
        <v>832.36</v>
      </c>
      <c r="J1715" s="22" t="s">
        <v>725</v>
      </c>
    </row>
    <row r="1716" customFormat="false" ht="15" hidden="false" customHeight="false" outlineLevel="0" collapsed="false">
      <c r="A1716" s="22" t="s">
        <v>1410</v>
      </c>
      <c r="B1716" s="23" t="n">
        <v>46175</v>
      </c>
      <c r="C1716" s="22" t="s">
        <v>1002</v>
      </c>
      <c r="D1716" s="22" t="s">
        <v>1637</v>
      </c>
      <c r="E1716" s="21" t="n">
        <v>1060</v>
      </c>
      <c r="F1716" s="22" t="s">
        <v>1639</v>
      </c>
      <c r="G1716" s="27" t="n">
        <v>1</v>
      </c>
      <c r="H1716" s="17" t="n">
        <v>2150.6</v>
      </c>
      <c r="I1716" s="17" t="n">
        <f aca="false">ROUND(G1716*H1716,2)</f>
        <v>2150.6</v>
      </c>
      <c r="J1716" s="22" t="s">
        <v>725</v>
      </c>
    </row>
    <row r="1717" customFormat="false" ht="15" hidden="false" customHeight="false" outlineLevel="0" collapsed="false">
      <c r="A1717" s="22" t="s">
        <v>1410</v>
      </c>
      <c r="B1717" s="23" t="n">
        <v>46175</v>
      </c>
      <c r="C1717" s="22" t="s">
        <v>1002</v>
      </c>
      <c r="D1717" s="22" t="s">
        <v>1637</v>
      </c>
      <c r="E1717" s="21" t="n">
        <v>1060</v>
      </c>
      <c r="F1717" s="22" t="s">
        <v>1647</v>
      </c>
      <c r="G1717" s="27" t="n">
        <v>57</v>
      </c>
      <c r="H1717" s="17" t="n">
        <v>43.18</v>
      </c>
      <c r="I1717" s="17" t="n">
        <f aca="false">ROUND(G1717*H1717,2)</f>
        <v>2461.26</v>
      </c>
      <c r="J1717" s="22" t="s">
        <v>725</v>
      </c>
    </row>
    <row r="1718" customFormat="false" ht="15" hidden="false" customHeight="false" outlineLevel="0" collapsed="false">
      <c r="A1718" s="22" t="s">
        <v>1410</v>
      </c>
      <c r="B1718" s="23" t="n">
        <v>46175</v>
      </c>
      <c r="C1718" s="22" t="s">
        <v>1002</v>
      </c>
      <c r="D1718" s="22" t="s">
        <v>1637</v>
      </c>
      <c r="E1718" s="21" t="n">
        <v>1060</v>
      </c>
      <c r="F1718" s="22" t="s">
        <v>1639</v>
      </c>
      <c r="G1718" s="27" t="n">
        <v>1</v>
      </c>
      <c r="H1718" s="17" t="n">
        <v>2178.84</v>
      </c>
      <c r="I1718" s="17" t="n">
        <f aca="false">ROUND(G1718*H1718,2)</f>
        <v>2178.84</v>
      </c>
      <c r="J1718" s="22" t="s">
        <v>725</v>
      </c>
    </row>
    <row r="1719" customFormat="false" ht="15" hidden="false" customHeight="false" outlineLevel="0" collapsed="false">
      <c r="A1719" s="22" t="s">
        <v>1326</v>
      </c>
      <c r="B1719" s="23" t="n">
        <v>46144</v>
      </c>
      <c r="C1719" s="22" t="s">
        <v>935</v>
      </c>
      <c r="D1719" s="22" t="s">
        <v>1648</v>
      </c>
      <c r="E1719" s="21" t="n">
        <v>1060</v>
      </c>
      <c r="F1719" s="22" t="s">
        <v>1650</v>
      </c>
      <c r="G1719" s="27" t="n">
        <v>23</v>
      </c>
      <c r="H1719" s="17" t="n">
        <v>44.45</v>
      </c>
      <c r="I1719" s="17" t="n">
        <f aca="false">ROUND(G1719*H1719,2)</f>
        <v>1022.35</v>
      </c>
      <c r="J1719" s="22" t="s">
        <v>725</v>
      </c>
    </row>
    <row r="1720" customFormat="false" ht="15" hidden="false" customHeight="false" outlineLevel="0" collapsed="false">
      <c r="A1720" s="22" t="s">
        <v>1326</v>
      </c>
      <c r="B1720" s="23" t="n">
        <v>46144</v>
      </c>
      <c r="C1720" s="22" t="s">
        <v>935</v>
      </c>
      <c r="D1720" s="22" t="s">
        <v>1648</v>
      </c>
      <c r="E1720" s="21" t="n">
        <v>1060</v>
      </c>
      <c r="F1720" s="22" t="s">
        <v>1650</v>
      </c>
      <c r="G1720" s="27" t="n">
        <v>50</v>
      </c>
      <c r="H1720" s="17" t="n">
        <v>45.26</v>
      </c>
      <c r="I1720" s="17" t="n">
        <f aca="false">ROUND(G1720*H1720,2)</f>
        <v>2263</v>
      </c>
      <c r="J1720" s="22" t="s">
        <v>725</v>
      </c>
    </row>
    <row r="1721" customFormat="false" ht="15" hidden="false" customHeight="false" outlineLevel="0" collapsed="false">
      <c r="A1721" s="22" t="s">
        <v>1286</v>
      </c>
      <c r="B1721" s="23" t="n">
        <v>46132</v>
      </c>
      <c r="C1721" s="22" t="s">
        <v>933</v>
      </c>
      <c r="D1721" s="22" t="s">
        <v>1625</v>
      </c>
      <c r="E1721" s="21" t="n">
        <v>1060</v>
      </c>
      <c r="F1721" s="22" t="s">
        <v>1627</v>
      </c>
      <c r="G1721" s="27" t="n">
        <v>32</v>
      </c>
      <c r="H1721" s="17" t="n">
        <v>51.27</v>
      </c>
      <c r="I1721" s="17" t="n">
        <f aca="false">ROUND(G1721*H1721,2)</f>
        <v>1640.64</v>
      </c>
      <c r="J1721" s="22" t="s">
        <v>725</v>
      </c>
    </row>
    <row r="1722" customFormat="false" ht="15" hidden="false" customHeight="false" outlineLevel="0" collapsed="false">
      <c r="A1722" s="22" t="s">
        <v>1286</v>
      </c>
      <c r="B1722" s="23" t="n">
        <v>46132</v>
      </c>
      <c r="C1722" s="22" t="s">
        <v>933</v>
      </c>
      <c r="D1722" s="22" t="s">
        <v>1625</v>
      </c>
      <c r="E1722" s="21" t="n">
        <v>1060</v>
      </c>
      <c r="F1722" s="22" t="s">
        <v>1626</v>
      </c>
      <c r="G1722" s="27" t="n">
        <v>22</v>
      </c>
      <c r="H1722" s="17" t="n">
        <v>57.04</v>
      </c>
      <c r="I1722" s="17" t="n">
        <f aca="false">ROUND(G1722*H1722,2)</f>
        <v>1254.88</v>
      </c>
      <c r="J1722" s="22" t="s">
        <v>725</v>
      </c>
    </row>
    <row r="1723" customFormat="false" ht="15" hidden="false" customHeight="false" outlineLevel="0" collapsed="false">
      <c r="A1723" s="22" t="s">
        <v>1444</v>
      </c>
      <c r="B1723" s="23" t="n">
        <v>46192</v>
      </c>
      <c r="C1723" s="22" t="s">
        <v>939</v>
      </c>
      <c r="D1723" s="22" t="s">
        <v>1621</v>
      </c>
      <c r="E1723" s="21" t="n">
        <v>1060</v>
      </c>
      <c r="F1723" s="22" t="s">
        <v>1622</v>
      </c>
      <c r="G1723" s="27" t="n">
        <v>25</v>
      </c>
      <c r="H1723" s="17" t="n">
        <v>99</v>
      </c>
      <c r="I1723" s="17" t="n">
        <f aca="false">ROUND(G1723*H1723,2)</f>
        <v>2475</v>
      </c>
      <c r="J1723" s="22" t="s">
        <v>725</v>
      </c>
    </row>
    <row r="1724" customFormat="false" ht="15" hidden="false" customHeight="false" outlineLevel="0" collapsed="false">
      <c r="A1724" s="22" t="s">
        <v>1444</v>
      </c>
      <c r="B1724" s="23" t="n">
        <v>46192</v>
      </c>
      <c r="C1724" s="22" t="s">
        <v>939</v>
      </c>
      <c r="D1724" s="22" t="s">
        <v>1621</v>
      </c>
      <c r="E1724" s="21" t="n">
        <v>1060</v>
      </c>
      <c r="F1724" s="22" t="s">
        <v>1622</v>
      </c>
      <c r="G1724" s="27" t="n">
        <v>12</v>
      </c>
      <c r="H1724" s="17" t="n">
        <v>96.1</v>
      </c>
      <c r="I1724" s="17" t="n">
        <f aca="false">ROUND(G1724*H1724,2)</f>
        <v>1153.2</v>
      </c>
      <c r="J1724" s="22" t="s">
        <v>725</v>
      </c>
    </row>
    <row r="1725" customFormat="false" ht="15" hidden="false" customHeight="false" outlineLevel="0" collapsed="false">
      <c r="A1725" s="22" t="s">
        <v>1335</v>
      </c>
      <c r="B1725" s="23" t="n">
        <v>46147</v>
      </c>
      <c r="C1725" s="22" t="s">
        <v>959</v>
      </c>
      <c r="D1725" s="22" t="s">
        <v>1633</v>
      </c>
      <c r="E1725" s="21" t="n">
        <v>1061</v>
      </c>
      <c r="F1725" s="22" t="s">
        <v>1635</v>
      </c>
      <c r="G1725" s="27" t="n">
        <v>24</v>
      </c>
      <c r="H1725" s="17" t="n">
        <v>87.22</v>
      </c>
      <c r="I1725" s="17" t="n">
        <f aca="false">ROUND(G1725*H1725,2)</f>
        <v>2093.28</v>
      </c>
      <c r="J1725" s="22" t="s">
        <v>728</v>
      </c>
    </row>
    <row r="1726" customFormat="false" ht="15" hidden="false" customHeight="false" outlineLevel="0" collapsed="false">
      <c r="A1726" s="22" t="s">
        <v>1335</v>
      </c>
      <c r="B1726" s="23" t="n">
        <v>46147</v>
      </c>
      <c r="C1726" s="22" t="s">
        <v>959</v>
      </c>
      <c r="D1726" s="22" t="s">
        <v>1633</v>
      </c>
      <c r="E1726" s="21" t="n">
        <v>1061</v>
      </c>
      <c r="F1726" s="22" t="s">
        <v>1635</v>
      </c>
      <c r="G1726" s="27" t="n">
        <v>16</v>
      </c>
      <c r="H1726" s="17" t="n">
        <v>81.51</v>
      </c>
      <c r="I1726" s="17" t="n">
        <f aca="false">ROUND(G1726*H1726,2)</f>
        <v>1304.16</v>
      </c>
      <c r="J1726" s="22" t="s">
        <v>728</v>
      </c>
    </row>
    <row r="1727" customFormat="false" ht="15" hidden="false" customHeight="false" outlineLevel="0" collapsed="false">
      <c r="A1727" s="22" t="s">
        <v>1294</v>
      </c>
      <c r="B1727" s="23" t="n">
        <v>46135</v>
      </c>
      <c r="C1727" s="22" t="s">
        <v>929</v>
      </c>
      <c r="D1727" s="22" t="s">
        <v>1637</v>
      </c>
      <c r="E1727" s="21" t="n">
        <v>1061</v>
      </c>
      <c r="F1727" s="22" t="s">
        <v>1639</v>
      </c>
      <c r="G1727" s="27" t="n">
        <v>1</v>
      </c>
      <c r="H1727" s="17" t="n">
        <v>2108.74</v>
      </c>
      <c r="I1727" s="17" t="n">
        <f aca="false">ROUND(G1727*H1727,2)</f>
        <v>2108.74</v>
      </c>
      <c r="J1727" s="22" t="s">
        <v>728</v>
      </c>
    </row>
    <row r="1728" customFormat="false" ht="15" hidden="false" customHeight="false" outlineLevel="0" collapsed="false">
      <c r="A1728" s="22" t="s">
        <v>1294</v>
      </c>
      <c r="B1728" s="23" t="n">
        <v>46135</v>
      </c>
      <c r="C1728" s="22" t="s">
        <v>929</v>
      </c>
      <c r="D1728" s="22" t="s">
        <v>1637</v>
      </c>
      <c r="E1728" s="21" t="n">
        <v>1061</v>
      </c>
      <c r="F1728" s="22" t="s">
        <v>1639</v>
      </c>
      <c r="G1728" s="27" t="n">
        <v>1</v>
      </c>
      <c r="H1728" s="17" t="n">
        <v>2195.92</v>
      </c>
      <c r="I1728" s="17" t="n">
        <f aca="false">ROUND(G1728*H1728,2)</f>
        <v>2195.92</v>
      </c>
      <c r="J1728" s="22" t="s">
        <v>728</v>
      </c>
    </row>
    <row r="1729" customFormat="false" ht="15" hidden="false" customHeight="false" outlineLevel="0" collapsed="false">
      <c r="A1729" s="22" t="s">
        <v>1342</v>
      </c>
      <c r="B1729" s="23" t="n">
        <v>46149</v>
      </c>
      <c r="C1729" s="22" t="s">
        <v>935</v>
      </c>
      <c r="D1729" s="22" t="s">
        <v>1648</v>
      </c>
      <c r="E1729" s="21" t="n">
        <v>1061</v>
      </c>
      <c r="F1729" s="22" t="s">
        <v>1650</v>
      </c>
      <c r="G1729" s="27" t="n">
        <v>57</v>
      </c>
      <c r="H1729" s="17" t="n">
        <v>42.71</v>
      </c>
      <c r="I1729" s="17" t="n">
        <f aca="false">ROUND(G1729*H1729,2)</f>
        <v>2434.47</v>
      </c>
      <c r="J1729" s="22" t="s">
        <v>725</v>
      </c>
    </row>
    <row r="1730" customFormat="false" ht="15" hidden="false" customHeight="false" outlineLevel="0" collapsed="false">
      <c r="A1730" s="22" t="s">
        <v>1342</v>
      </c>
      <c r="B1730" s="23" t="n">
        <v>46149</v>
      </c>
      <c r="C1730" s="22" t="s">
        <v>935</v>
      </c>
      <c r="D1730" s="22" t="s">
        <v>1648</v>
      </c>
      <c r="E1730" s="21" t="n">
        <v>1061</v>
      </c>
      <c r="F1730" s="22" t="s">
        <v>1649</v>
      </c>
      <c r="G1730" s="27" t="n">
        <v>16</v>
      </c>
      <c r="H1730" s="17" t="n">
        <v>165.88</v>
      </c>
      <c r="I1730" s="17" t="n">
        <f aca="false">ROUND(G1730*H1730,2)</f>
        <v>2654.08</v>
      </c>
      <c r="J1730" s="22" t="s">
        <v>725</v>
      </c>
    </row>
    <row r="1731" customFormat="false" ht="15" hidden="false" customHeight="false" outlineLevel="0" collapsed="false">
      <c r="A1731" s="22" t="s">
        <v>1324</v>
      </c>
      <c r="B1731" s="23" t="n">
        <v>46143</v>
      </c>
      <c r="C1731" s="22" t="s">
        <v>959</v>
      </c>
      <c r="D1731" s="22" t="s">
        <v>1633</v>
      </c>
      <c r="E1731" s="21" t="n">
        <v>1061</v>
      </c>
      <c r="F1731" s="22" t="s">
        <v>1634</v>
      </c>
      <c r="G1731" s="27" t="n">
        <v>46</v>
      </c>
      <c r="H1731" s="17" t="n">
        <v>55.83</v>
      </c>
      <c r="I1731" s="17" t="n">
        <f aca="false">ROUND(G1731*H1731,2)</f>
        <v>2568.18</v>
      </c>
      <c r="J1731" s="22" t="s">
        <v>725</v>
      </c>
    </row>
    <row r="1732" customFormat="false" ht="15" hidden="false" customHeight="false" outlineLevel="0" collapsed="false">
      <c r="A1732" s="22" t="s">
        <v>1324</v>
      </c>
      <c r="B1732" s="23" t="n">
        <v>46143</v>
      </c>
      <c r="C1732" s="22" t="s">
        <v>959</v>
      </c>
      <c r="D1732" s="22" t="s">
        <v>1633</v>
      </c>
      <c r="E1732" s="21" t="n">
        <v>1061</v>
      </c>
      <c r="F1732" s="22" t="s">
        <v>1634</v>
      </c>
      <c r="G1732" s="27" t="n">
        <v>26</v>
      </c>
      <c r="H1732" s="17" t="n">
        <v>60.27</v>
      </c>
      <c r="I1732" s="17" t="n">
        <f aca="false">ROUND(G1732*H1732,2)</f>
        <v>1567.02</v>
      </c>
      <c r="J1732" s="22" t="s">
        <v>725</v>
      </c>
    </row>
    <row r="1733" customFormat="false" ht="15" hidden="false" customHeight="false" outlineLevel="0" collapsed="false">
      <c r="A1733" s="22" t="s">
        <v>1308</v>
      </c>
      <c r="B1733" s="23" t="n">
        <v>46140</v>
      </c>
      <c r="C1733" s="22" t="s">
        <v>931</v>
      </c>
      <c r="D1733" s="22" t="s">
        <v>1618</v>
      </c>
      <c r="E1733" s="21" t="n">
        <v>1061</v>
      </c>
      <c r="F1733" s="22" t="s">
        <v>1653</v>
      </c>
      <c r="G1733" s="27" t="n">
        <v>11</v>
      </c>
      <c r="H1733" s="17" t="n">
        <v>94.94</v>
      </c>
      <c r="I1733" s="17" t="n">
        <f aca="false">ROUND(G1733*H1733,2)</f>
        <v>1044.34</v>
      </c>
      <c r="J1733" s="22" t="s">
        <v>728</v>
      </c>
    </row>
    <row r="1734" customFormat="false" ht="15" hidden="false" customHeight="false" outlineLevel="0" collapsed="false">
      <c r="A1734" s="22" t="s">
        <v>1308</v>
      </c>
      <c r="B1734" s="23" t="n">
        <v>46140</v>
      </c>
      <c r="C1734" s="22" t="s">
        <v>931</v>
      </c>
      <c r="D1734" s="22" t="s">
        <v>1618</v>
      </c>
      <c r="E1734" s="21" t="n">
        <v>1061</v>
      </c>
      <c r="F1734" s="22" t="s">
        <v>1653</v>
      </c>
      <c r="G1734" s="27" t="n">
        <v>13</v>
      </c>
      <c r="H1734" s="17" t="n">
        <v>96.98</v>
      </c>
      <c r="I1734" s="17" t="n">
        <f aca="false">ROUND(G1734*H1734,2)</f>
        <v>1260.74</v>
      </c>
      <c r="J1734" s="22" t="s">
        <v>728</v>
      </c>
    </row>
    <row r="1735" customFormat="false" ht="15" hidden="false" customHeight="false" outlineLevel="0" collapsed="false">
      <c r="A1735" s="22" t="s">
        <v>1350</v>
      </c>
      <c r="B1735" s="23" t="n">
        <v>46151</v>
      </c>
      <c r="C1735" s="22" t="s">
        <v>939</v>
      </c>
      <c r="D1735" s="22" t="s">
        <v>1621</v>
      </c>
      <c r="E1735" s="21" t="n">
        <v>1061</v>
      </c>
      <c r="F1735" s="22" t="s">
        <v>1624</v>
      </c>
      <c r="G1735" s="27" t="n">
        <v>68</v>
      </c>
      <c r="H1735" s="17" t="n">
        <v>20.09</v>
      </c>
      <c r="I1735" s="17" t="n">
        <f aca="false">ROUND(G1735*H1735,2)</f>
        <v>1366.12</v>
      </c>
      <c r="J1735" s="22" t="s">
        <v>725</v>
      </c>
    </row>
    <row r="1736" customFormat="false" ht="15" hidden="false" customHeight="false" outlineLevel="0" collapsed="false">
      <c r="A1736" s="22" t="s">
        <v>1350</v>
      </c>
      <c r="B1736" s="23" t="n">
        <v>46151</v>
      </c>
      <c r="C1736" s="22" t="s">
        <v>939</v>
      </c>
      <c r="D1736" s="22" t="s">
        <v>1621</v>
      </c>
      <c r="E1736" s="21" t="n">
        <v>1061</v>
      </c>
      <c r="F1736" s="22" t="s">
        <v>1622</v>
      </c>
      <c r="G1736" s="27" t="n">
        <v>15</v>
      </c>
      <c r="H1736" s="17" t="n">
        <v>99.29</v>
      </c>
      <c r="I1736" s="17" t="n">
        <f aca="false">ROUND(G1736*H1736,2)</f>
        <v>1489.35</v>
      </c>
      <c r="J1736" s="22" t="s">
        <v>725</v>
      </c>
    </row>
    <row r="1737" customFormat="false" ht="15" hidden="false" customHeight="false" outlineLevel="0" collapsed="false">
      <c r="A1737" s="22" t="s">
        <v>1327</v>
      </c>
      <c r="B1737" s="23" t="n">
        <v>46144</v>
      </c>
      <c r="C1737" s="22" t="s">
        <v>1002</v>
      </c>
      <c r="D1737" s="22" t="s">
        <v>1637</v>
      </c>
      <c r="E1737" s="21" t="n">
        <v>1061</v>
      </c>
      <c r="F1737" s="22" t="s">
        <v>1639</v>
      </c>
      <c r="G1737" s="27" t="n">
        <v>1</v>
      </c>
      <c r="H1737" s="17" t="n">
        <v>2065.49</v>
      </c>
      <c r="I1737" s="17" t="n">
        <f aca="false">ROUND(G1737*H1737,2)</f>
        <v>2065.49</v>
      </c>
      <c r="J1737" s="22" t="s">
        <v>728</v>
      </c>
    </row>
    <row r="1738" customFormat="false" ht="15" hidden="false" customHeight="false" outlineLevel="0" collapsed="false">
      <c r="A1738" s="22" t="s">
        <v>1361</v>
      </c>
      <c r="B1738" s="23" t="n">
        <v>46154</v>
      </c>
      <c r="C1738" s="22" t="s">
        <v>999</v>
      </c>
      <c r="D1738" s="22" t="s">
        <v>1644</v>
      </c>
      <c r="E1738" s="21" t="n">
        <v>1062</v>
      </c>
      <c r="F1738" s="22" t="s">
        <v>1646</v>
      </c>
      <c r="G1738" s="27" t="n">
        <v>3</v>
      </c>
      <c r="H1738" s="17" t="n">
        <v>759.9</v>
      </c>
      <c r="I1738" s="17" t="n">
        <f aca="false">ROUND(G1738*H1738,2)</f>
        <v>2279.7</v>
      </c>
      <c r="J1738" s="22" t="s">
        <v>725</v>
      </c>
    </row>
    <row r="1739" customFormat="false" ht="15" hidden="false" customHeight="false" outlineLevel="0" collapsed="false">
      <c r="A1739" s="22" t="s">
        <v>1361</v>
      </c>
      <c r="B1739" s="23" t="n">
        <v>46154</v>
      </c>
      <c r="C1739" s="22" t="s">
        <v>999</v>
      </c>
      <c r="D1739" s="22" t="s">
        <v>1644</v>
      </c>
      <c r="E1739" s="21" t="n">
        <v>1062</v>
      </c>
      <c r="F1739" s="22" t="s">
        <v>1645</v>
      </c>
      <c r="G1739" s="27" t="n">
        <v>5</v>
      </c>
      <c r="H1739" s="17" t="n">
        <v>619.59</v>
      </c>
      <c r="I1739" s="17" t="n">
        <f aca="false">ROUND(G1739*H1739,2)</f>
        <v>3097.95</v>
      </c>
      <c r="J1739" s="22" t="s">
        <v>725</v>
      </c>
    </row>
    <row r="1740" customFormat="false" ht="15" hidden="false" customHeight="false" outlineLevel="0" collapsed="false">
      <c r="A1740" s="22" t="s">
        <v>1361</v>
      </c>
      <c r="B1740" s="23" t="n">
        <v>46154</v>
      </c>
      <c r="C1740" s="22" t="s">
        <v>999</v>
      </c>
      <c r="D1740" s="22" t="s">
        <v>1644</v>
      </c>
      <c r="E1740" s="21" t="n">
        <v>1062</v>
      </c>
      <c r="F1740" s="22" t="s">
        <v>1646</v>
      </c>
      <c r="G1740" s="27" t="n">
        <v>2</v>
      </c>
      <c r="H1740" s="17" t="n">
        <v>807.63</v>
      </c>
      <c r="I1740" s="17" t="n">
        <f aca="false">ROUND(G1740*H1740,2)</f>
        <v>1615.26</v>
      </c>
      <c r="J1740" s="22" t="s">
        <v>725</v>
      </c>
    </row>
    <row r="1741" customFormat="false" ht="15" hidden="false" customHeight="false" outlineLevel="0" collapsed="false">
      <c r="A1741" s="22" t="s">
        <v>1361</v>
      </c>
      <c r="B1741" s="23" t="n">
        <v>46154</v>
      </c>
      <c r="C1741" s="22" t="s">
        <v>999</v>
      </c>
      <c r="D1741" s="22" t="s">
        <v>1644</v>
      </c>
      <c r="E1741" s="21" t="n">
        <v>1062</v>
      </c>
      <c r="F1741" s="22" t="s">
        <v>1646</v>
      </c>
      <c r="G1741" s="27" t="n">
        <v>3</v>
      </c>
      <c r="H1741" s="17" t="n">
        <v>762.74</v>
      </c>
      <c r="I1741" s="17" t="n">
        <f aca="false">ROUND(G1741*H1741,2)</f>
        <v>2288.22</v>
      </c>
      <c r="J1741" s="22" t="s">
        <v>725</v>
      </c>
    </row>
    <row r="1742" customFormat="false" ht="15" hidden="false" customHeight="false" outlineLevel="0" collapsed="false">
      <c r="A1742" s="22" t="s">
        <v>1361</v>
      </c>
      <c r="B1742" s="23" t="n">
        <v>46154</v>
      </c>
      <c r="C1742" s="22" t="s">
        <v>999</v>
      </c>
      <c r="D1742" s="22" t="s">
        <v>1644</v>
      </c>
      <c r="E1742" s="21" t="n">
        <v>1062</v>
      </c>
      <c r="F1742" s="22" t="s">
        <v>1645</v>
      </c>
      <c r="G1742" s="27" t="n">
        <v>3</v>
      </c>
      <c r="H1742" s="17" t="n">
        <v>639.6</v>
      </c>
      <c r="I1742" s="17" t="n">
        <f aca="false">ROUND(G1742*H1742,2)</f>
        <v>1918.8</v>
      </c>
      <c r="J1742" s="22" t="s">
        <v>725</v>
      </c>
    </row>
    <row r="1743" customFormat="false" ht="15" hidden="false" customHeight="false" outlineLevel="0" collapsed="false">
      <c r="A1743" s="22" t="s">
        <v>1306</v>
      </c>
      <c r="B1743" s="23" t="n">
        <v>46139</v>
      </c>
      <c r="C1743" s="22" t="s">
        <v>935</v>
      </c>
      <c r="D1743" s="22" t="s">
        <v>1648</v>
      </c>
      <c r="E1743" s="21" t="n">
        <v>1062</v>
      </c>
      <c r="F1743" s="22" t="s">
        <v>1651</v>
      </c>
      <c r="G1743" s="27" t="n">
        <v>60</v>
      </c>
      <c r="H1743" s="17" t="n">
        <v>37.13</v>
      </c>
      <c r="I1743" s="17" t="n">
        <f aca="false">ROUND(G1743*H1743,2)</f>
        <v>2227.8</v>
      </c>
      <c r="J1743" s="22" t="s">
        <v>725</v>
      </c>
    </row>
    <row r="1744" customFormat="false" ht="15" hidden="false" customHeight="false" outlineLevel="0" collapsed="false">
      <c r="A1744" s="22" t="s">
        <v>1306</v>
      </c>
      <c r="B1744" s="23" t="n">
        <v>46139</v>
      </c>
      <c r="C1744" s="22" t="s">
        <v>935</v>
      </c>
      <c r="D1744" s="22" t="s">
        <v>1648</v>
      </c>
      <c r="E1744" s="21" t="n">
        <v>1062</v>
      </c>
      <c r="F1744" s="22" t="s">
        <v>1649</v>
      </c>
      <c r="G1744" s="27" t="n">
        <v>5</v>
      </c>
      <c r="H1744" s="17" t="n">
        <v>169.33</v>
      </c>
      <c r="I1744" s="17" t="n">
        <f aca="false">ROUND(G1744*H1744,2)</f>
        <v>846.65</v>
      </c>
      <c r="J1744" s="22" t="s">
        <v>725</v>
      </c>
    </row>
    <row r="1745" customFormat="false" ht="15" hidden="false" customHeight="false" outlineLevel="0" collapsed="false">
      <c r="A1745" s="22" t="s">
        <v>1389</v>
      </c>
      <c r="B1745" s="23" t="n">
        <v>46165</v>
      </c>
      <c r="C1745" s="22" t="s">
        <v>939</v>
      </c>
      <c r="D1745" s="22" t="s">
        <v>1621</v>
      </c>
      <c r="E1745" s="21" t="n">
        <v>1062</v>
      </c>
      <c r="F1745" s="22" t="s">
        <v>1624</v>
      </c>
      <c r="G1745" s="27" t="n">
        <v>35</v>
      </c>
      <c r="H1745" s="17" t="n">
        <v>19.81</v>
      </c>
      <c r="I1745" s="17" t="n">
        <f aca="false">ROUND(G1745*H1745,2)</f>
        <v>693.35</v>
      </c>
      <c r="J1745" s="22" t="s">
        <v>725</v>
      </c>
    </row>
    <row r="1746" customFormat="false" ht="15" hidden="false" customHeight="false" outlineLevel="0" collapsed="false">
      <c r="A1746" s="22" t="s">
        <v>1389</v>
      </c>
      <c r="B1746" s="23" t="n">
        <v>46165</v>
      </c>
      <c r="C1746" s="22" t="s">
        <v>939</v>
      </c>
      <c r="D1746" s="22" t="s">
        <v>1621</v>
      </c>
      <c r="E1746" s="21" t="n">
        <v>1062</v>
      </c>
      <c r="F1746" s="22" t="s">
        <v>1624</v>
      </c>
      <c r="G1746" s="27" t="n">
        <v>118</v>
      </c>
      <c r="H1746" s="17" t="n">
        <v>19.44</v>
      </c>
      <c r="I1746" s="17" t="n">
        <f aca="false">ROUND(G1746*H1746,2)</f>
        <v>2293.92</v>
      </c>
      <c r="J1746" s="22" t="s">
        <v>725</v>
      </c>
    </row>
    <row r="1747" customFormat="false" ht="15" hidden="false" customHeight="false" outlineLevel="0" collapsed="false">
      <c r="A1747" s="22" t="s">
        <v>1389</v>
      </c>
      <c r="B1747" s="23" t="n">
        <v>46165</v>
      </c>
      <c r="C1747" s="22" t="s">
        <v>939</v>
      </c>
      <c r="D1747" s="22" t="s">
        <v>1621</v>
      </c>
      <c r="E1747" s="21" t="n">
        <v>1062</v>
      </c>
      <c r="F1747" s="22" t="s">
        <v>1624</v>
      </c>
      <c r="G1747" s="27" t="n">
        <v>63</v>
      </c>
      <c r="H1747" s="17" t="n">
        <v>20.1</v>
      </c>
      <c r="I1747" s="17" t="n">
        <f aca="false">ROUND(G1747*H1747,2)</f>
        <v>1266.3</v>
      </c>
      <c r="J1747" s="22" t="s">
        <v>725</v>
      </c>
    </row>
    <row r="1748" customFormat="false" ht="15" hidden="false" customHeight="false" outlineLevel="0" collapsed="false">
      <c r="A1748" s="22" t="s">
        <v>1300</v>
      </c>
      <c r="B1748" s="23" t="n">
        <v>46137</v>
      </c>
      <c r="C1748" s="22" t="s">
        <v>939</v>
      </c>
      <c r="D1748" s="22" t="s">
        <v>1621</v>
      </c>
      <c r="E1748" s="21" t="n">
        <v>1062</v>
      </c>
      <c r="F1748" s="22" t="s">
        <v>1623</v>
      </c>
      <c r="G1748" s="27" t="n">
        <v>8</v>
      </c>
      <c r="H1748" s="17" t="n">
        <v>143.33</v>
      </c>
      <c r="I1748" s="17" t="n">
        <f aca="false">ROUND(G1748*H1748,2)</f>
        <v>1146.64</v>
      </c>
      <c r="J1748" s="22" t="s">
        <v>728</v>
      </c>
    </row>
    <row r="1749" customFormat="false" ht="15" hidden="false" customHeight="false" outlineLevel="0" collapsed="false">
      <c r="A1749" s="22" t="s">
        <v>1362</v>
      </c>
      <c r="B1749" s="23" t="n">
        <v>46154</v>
      </c>
      <c r="C1749" s="22" t="s">
        <v>986</v>
      </c>
      <c r="D1749" s="22" t="s">
        <v>1640</v>
      </c>
      <c r="E1749" s="21" t="n">
        <v>1063</v>
      </c>
      <c r="F1749" s="22" t="s">
        <v>1658</v>
      </c>
      <c r="G1749" s="27" t="n">
        <v>1</v>
      </c>
      <c r="H1749" s="17" t="n">
        <v>6092.93</v>
      </c>
      <c r="I1749" s="17" t="n">
        <f aca="false">ROUND(G1749*H1749,2)</f>
        <v>6092.93</v>
      </c>
      <c r="J1749" s="22" t="s">
        <v>725</v>
      </c>
    </row>
    <row r="1750" customFormat="false" ht="15" hidden="false" customHeight="false" outlineLevel="0" collapsed="false">
      <c r="A1750" s="22" t="s">
        <v>1362</v>
      </c>
      <c r="B1750" s="23" t="n">
        <v>46154</v>
      </c>
      <c r="C1750" s="22" t="s">
        <v>986</v>
      </c>
      <c r="D1750" s="22" t="s">
        <v>1640</v>
      </c>
      <c r="E1750" s="21" t="n">
        <v>1063</v>
      </c>
      <c r="F1750" s="22" t="s">
        <v>1658</v>
      </c>
      <c r="G1750" s="27" t="n">
        <v>1</v>
      </c>
      <c r="H1750" s="17" t="n">
        <v>6479.04</v>
      </c>
      <c r="I1750" s="17" t="n">
        <f aca="false">ROUND(G1750*H1750,2)</f>
        <v>6479.04</v>
      </c>
      <c r="J1750" s="22" t="s">
        <v>725</v>
      </c>
    </row>
    <row r="1751" customFormat="false" ht="15" hidden="false" customHeight="false" outlineLevel="0" collapsed="false">
      <c r="A1751" s="22" t="s">
        <v>1362</v>
      </c>
      <c r="B1751" s="23" t="n">
        <v>46154</v>
      </c>
      <c r="C1751" s="22" t="s">
        <v>986</v>
      </c>
      <c r="D1751" s="22" t="s">
        <v>1640</v>
      </c>
      <c r="E1751" s="21" t="n">
        <v>1063</v>
      </c>
      <c r="F1751" s="22" t="s">
        <v>1658</v>
      </c>
      <c r="G1751" s="27" t="n">
        <v>1</v>
      </c>
      <c r="H1751" s="17" t="n">
        <v>6231.56</v>
      </c>
      <c r="I1751" s="17" t="n">
        <f aca="false">ROUND(G1751*H1751,2)</f>
        <v>6231.56</v>
      </c>
      <c r="J1751" s="22" t="s">
        <v>725</v>
      </c>
    </row>
    <row r="1752" customFormat="false" ht="15" hidden="false" customHeight="false" outlineLevel="0" collapsed="false">
      <c r="A1752" s="22" t="s">
        <v>1362</v>
      </c>
      <c r="B1752" s="23" t="n">
        <v>46154</v>
      </c>
      <c r="C1752" s="22" t="s">
        <v>986</v>
      </c>
      <c r="D1752" s="22" t="s">
        <v>1640</v>
      </c>
      <c r="E1752" s="21" t="n">
        <v>1063</v>
      </c>
      <c r="F1752" s="22" t="s">
        <v>1658</v>
      </c>
      <c r="G1752" s="27" t="n">
        <v>1</v>
      </c>
      <c r="H1752" s="17" t="n">
        <v>6476.22</v>
      </c>
      <c r="I1752" s="17" t="n">
        <f aca="false">ROUND(G1752*H1752,2)</f>
        <v>6476.22</v>
      </c>
      <c r="J1752" s="22" t="s">
        <v>725</v>
      </c>
    </row>
    <row r="1753" customFormat="false" ht="15" hidden="false" customHeight="false" outlineLevel="0" collapsed="false">
      <c r="A1753" s="22" t="s">
        <v>1362</v>
      </c>
      <c r="B1753" s="23" t="n">
        <v>46154</v>
      </c>
      <c r="C1753" s="22" t="s">
        <v>986</v>
      </c>
      <c r="D1753" s="22" t="s">
        <v>1640</v>
      </c>
      <c r="E1753" s="21" t="n">
        <v>1063</v>
      </c>
      <c r="F1753" s="22" t="s">
        <v>1642</v>
      </c>
      <c r="G1753" s="27" t="n">
        <v>1</v>
      </c>
      <c r="H1753" s="17" t="n">
        <v>3925.49</v>
      </c>
      <c r="I1753" s="17" t="n">
        <f aca="false">ROUND(G1753*H1753,2)</f>
        <v>3925.49</v>
      </c>
      <c r="J1753" s="22" t="s">
        <v>725</v>
      </c>
    </row>
    <row r="1754" customFormat="false" ht="15" hidden="false" customHeight="false" outlineLevel="0" collapsed="false">
      <c r="A1754" s="22" t="s">
        <v>1411</v>
      </c>
      <c r="B1754" s="23" t="n">
        <v>46175</v>
      </c>
      <c r="C1754" s="22" t="s">
        <v>944</v>
      </c>
      <c r="D1754" s="22" t="s">
        <v>1654</v>
      </c>
      <c r="E1754" s="21" t="n">
        <v>1063</v>
      </c>
      <c r="F1754" s="22" t="s">
        <v>1656</v>
      </c>
      <c r="G1754" s="27" t="n">
        <v>1</v>
      </c>
      <c r="H1754" s="17" t="n">
        <v>1536.32</v>
      </c>
      <c r="I1754" s="17" t="n">
        <f aca="false">ROUND(G1754*H1754,2)</f>
        <v>1536.32</v>
      </c>
      <c r="J1754" s="22" t="s">
        <v>725</v>
      </c>
    </row>
    <row r="1755" customFormat="false" ht="15" hidden="false" customHeight="false" outlineLevel="0" collapsed="false">
      <c r="A1755" s="22" t="s">
        <v>1411</v>
      </c>
      <c r="B1755" s="23" t="n">
        <v>46175</v>
      </c>
      <c r="C1755" s="22" t="s">
        <v>944</v>
      </c>
      <c r="D1755" s="22" t="s">
        <v>1654</v>
      </c>
      <c r="E1755" s="21" t="n">
        <v>1063</v>
      </c>
      <c r="F1755" s="22" t="s">
        <v>1657</v>
      </c>
      <c r="G1755" s="27" t="n">
        <v>4</v>
      </c>
      <c r="H1755" s="17" t="n">
        <v>701.18</v>
      </c>
      <c r="I1755" s="17" t="n">
        <f aca="false">ROUND(G1755*H1755,2)</f>
        <v>2804.72</v>
      </c>
      <c r="J1755" s="22" t="s">
        <v>725</v>
      </c>
    </row>
    <row r="1756" customFormat="false" ht="15" hidden="false" customHeight="false" outlineLevel="0" collapsed="false">
      <c r="A1756" s="22" t="s">
        <v>1297</v>
      </c>
      <c r="B1756" s="23" t="n">
        <v>46136</v>
      </c>
      <c r="C1756" s="22" t="s">
        <v>1002</v>
      </c>
      <c r="D1756" s="22" t="s">
        <v>1637</v>
      </c>
      <c r="E1756" s="21" t="n">
        <v>1063</v>
      </c>
      <c r="F1756" s="22" t="s">
        <v>1638</v>
      </c>
      <c r="G1756" s="27" t="n">
        <v>7</v>
      </c>
      <c r="H1756" s="17" t="n">
        <v>208.67</v>
      </c>
      <c r="I1756" s="17" t="n">
        <f aca="false">ROUND(G1756*H1756,2)</f>
        <v>1460.69</v>
      </c>
      <c r="J1756" s="22" t="s">
        <v>725</v>
      </c>
    </row>
    <row r="1757" customFormat="false" ht="15" hidden="false" customHeight="false" outlineLevel="0" collapsed="false">
      <c r="A1757" s="22" t="s">
        <v>1297</v>
      </c>
      <c r="B1757" s="23" t="n">
        <v>46136</v>
      </c>
      <c r="C1757" s="22" t="s">
        <v>1002</v>
      </c>
      <c r="D1757" s="22" t="s">
        <v>1637</v>
      </c>
      <c r="E1757" s="21" t="n">
        <v>1063</v>
      </c>
      <c r="F1757" s="22" t="s">
        <v>1638</v>
      </c>
      <c r="G1757" s="27" t="n">
        <v>6</v>
      </c>
      <c r="H1757" s="17" t="n">
        <v>207.84</v>
      </c>
      <c r="I1757" s="17" t="n">
        <f aca="false">ROUND(G1757*H1757,2)</f>
        <v>1247.04</v>
      </c>
      <c r="J1757" s="22" t="s">
        <v>725</v>
      </c>
    </row>
    <row r="1758" customFormat="false" ht="15" hidden="false" customHeight="false" outlineLevel="0" collapsed="false">
      <c r="A1758" s="22" t="s">
        <v>1297</v>
      </c>
      <c r="B1758" s="23" t="n">
        <v>46136</v>
      </c>
      <c r="C1758" s="22" t="s">
        <v>1002</v>
      </c>
      <c r="D1758" s="22" t="s">
        <v>1637</v>
      </c>
      <c r="E1758" s="21" t="n">
        <v>1063</v>
      </c>
      <c r="F1758" s="22" t="s">
        <v>1639</v>
      </c>
      <c r="G1758" s="27" t="n">
        <v>1</v>
      </c>
      <c r="H1758" s="17" t="n">
        <v>2081.81</v>
      </c>
      <c r="I1758" s="17" t="n">
        <f aca="false">ROUND(G1758*H1758,2)</f>
        <v>2081.81</v>
      </c>
      <c r="J1758" s="22" t="s">
        <v>725</v>
      </c>
    </row>
    <row r="1759" customFormat="false" ht="15" hidden="false" customHeight="false" outlineLevel="0" collapsed="false">
      <c r="A1759" s="22" t="s">
        <v>1297</v>
      </c>
      <c r="B1759" s="23" t="n">
        <v>46136</v>
      </c>
      <c r="C1759" s="22" t="s">
        <v>1002</v>
      </c>
      <c r="D1759" s="22" t="s">
        <v>1637</v>
      </c>
      <c r="E1759" s="21" t="n">
        <v>1063</v>
      </c>
      <c r="F1759" s="22" t="s">
        <v>1639</v>
      </c>
      <c r="G1759" s="27" t="n">
        <v>1</v>
      </c>
      <c r="H1759" s="17" t="n">
        <v>2130.24</v>
      </c>
      <c r="I1759" s="17" t="n">
        <f aca="false">ROUND(G1759*H1759,2)</f>
        <v>2130.24</v>
      </c>
      <c r="J1759" s="22" t="s">
        <v>725</v>
      </c>
    </row>
    <row r="1760" customFormat="false" ht="15" hidden="false" customHeight="false" outlineLevel="0" collapsed="false">
      <c r="A1760" s="22" t="s">
        <v>1359</v>
      </c>
      <c r="B1760" s="23" t="n">
        <v>46153</v>
      </c>
      <c r="C1760" s="22" t="s">
        <v>964</v>
      </c>
      <c r="D1760" s="22" t="s">
        <v>1630</v>
      </c>
      <c r="E1760" s="21" t="n">
        <v>1063</v>
      </c>
      <c r="F1760" s="22" t="s">
        <v>1652</v>
      </c>
      <c r="G1760" s="27" t="n">
        <v>16</v>
      </c>
      <c r="H1760" s="17" t="n">
        <v>76.01</v>
      </c>
      <c r="I1760" s="17" t="n">
        <f aca="false">ROUND(G1760*H1760,2)</f>
        <v>1216.16</v>
      </c>
      <c r="J1760" s="22" t="s">
        <v>725</v>
      </c>
    </row>
    <row r="1761" customFormat="false" ht="15" hidden="false" customHeight="false" outlineLevel="0" collapsed="false">
      <c r="A1761" s="22" t="s">
        <v>1359</v>
      </c>
      <c r="B1761" s="23" t="n">
        <v>46153</v>
      </c>
      <c r="C1761" s="22" t="s">
        <v>964</v>
      </c>
      <c r="D1761" s="22" t="s">
        <v>1630</v>
      </c>
      <c r="E1761" s="21" t="n">
        <v>1063</v>
      </c>
      <c r="F1761" s="22" t="s">
        <v>1632</v>
      </c>
      <c r="G1761" s="27" t="n">
        <v>11</v>
      </c>
      <c r="H1761" s="17" t="n">
        <v>118.28</v>
      </c>
      <c r="I1761" s="17" t="n">
        <f aca="false">ROUND(G1761*H1761,2)</f>
        <v>1301.08</v>
      </c>
      <c r="J1761" s="22" t="s">
        <v>725</v>
      </c>
    </row>
    <row r="1762" customFormat="false" ht="15" hidden="false" customHeight="false" outlineLevel="0" collapsed="false">
      <c r="A1762" s="22" t="s">
        <v>1573</v>
      </c>
      <c r="B1762" s="23" t="n">
        <v>46253</v>
      </c>
      <c r="C1762" s="22" t="s">
        <v>937</v>
      </c>
      <c r="D1762" s="22" t="s">
        <v>1618</v>
      </c>
      <c r="E1762" s="21" t="n">
        <v>1063</v>
      </c>
      <c r="F1762" s="22" t="s">
        <v>1620</v>
      </c>
      <c r="G1762" s="27" t="n">
        <v>188</v>
      </c>
      <c r="H1762" s="17" t="n">
        <v>9.49</v>
      </c>
      <c r="I1762" s="17" t="n">
        <f aca="false">ROUND(G1762*H1762,2)</f>
        <v>1784.12</v>
      </c>
      <c r="J1762" s="22" t="s">
        <v>725</v>
      </c>
    </row>
    <row r="1763" customFormat="false" ht="15" hidden="false" customHeight="false" outlineLevel="0" collapsed="false">
      <c r="A1763" s="22" t="s">
        <v>1573</v>
      </c>
      <c r="B1763" s="23" t="n">
        <v>46253</v>
      </c>
      <c r="C1763" s="22" t="s">
        <v>937</v>
      </c>
      <c r="D1763" s="22" t="s">
        <v>1618</v>
      </c>
      <c r="E1763" s="21" t="n">
        <v>1063</v>
      </c>
      <c r="F1763" s="22" t="s">
        <v>1620</v>
      </c>
      <c r="G1763" s="27" t="n">
        <v>166</v>
      </c>
      <c r="H1763" s="17" t="n">
        <v>10.08</v>
      </c>
      <c r="I1763" s="17" t="n">
        <f aca="false">ROUND(G1763*H1763,2)</f>
        <v>1673.28</v>
      </c>
      <c r="J1763" s="22" t="s">
        <v>725</v>
      </c>
    </row>
    <row r="1764" customFormat="false" ht="15" hidden="false" customHeight="false" outlineLevel="0" collapsed="false">
      <c r="A1764" s="22" t="s">
        <v>1573</v>
      </c>
      <c r="B1764" s="23" t="n">
        <v>46253</v>
      </c>
      <c r="C1764" s="22" t="s">
        <v>937</v>
      </c>
      <c r="D1764" s="22" t="s">
        <v>1618</v>
      </c>
      <c r="E1764" s="21" t="n">
        <v>1063</v>
      </c>
      <c r="F1764" s="22" t="s">
        <v>1629</v>
      </c>
      <c r="G1764" s="27" t="n">
        <v>22</v>
      </c>
      <c r="H1764" s="17" t="n">
        <v>65.36</v>
      </c>
      <c r="I1764" s="17" t="n">
        <f aca="false">ROUND(G1764*H1764,2)</f>
        <v>1437.92</v>
      </c>
      <c r="J1764" s="22" t="s">
        <v>725</v>
      </c>
    </row>
    <row r="1765" customFormat="false" ht="15" hidden="false" customHeight="false" outlineLevel="0" collapsed="false">
      <c r="A1765" s="22" t="s">
        <v>1573</v>
      </c>
      <c r="B1765" s="23" t="n">
        <v>46253</v>
      </c>
      <c r="C1765" s="22" t="s">
        <v>937</v>
      </c>
      <c r="D1765" s="22" t="s">
        <v>1618</v>
      </c>
      <c r="E1765" s="21" t="n">
        <v>1063</v>
      </c>
      <c r="F1765" s="22" t="s">
        <v>1620</v>
      </c>
      <c r="G1765" s="27" t="n">
        <v>186</v>
      </c>
      <c r="H1765" s="17" t="n">
        <v>9.72</v>
      </c>
      <c r="I1765" s="17" t="n">
        <f aca="false">ROUND(G1765*H1765,2)</f>
        <v>1807.92</v>
      </c>
      <c r="J1765" s="22" t="s">
        <v>725</v>
      </c>
    </row>
    <row r="1766" customFormat="false" ht="15" hidden="false" customHeight="false" outlineLevel="0" collapsed="false">
      <c r="A1766" s="22" t="s">
        <v>1573</v>
      </c>
      <c r="B1766" s="23" t="n">
        <v>46253</v>
      </c>
      <c r="C1766" s="22" t="s">
        <v>937</v>
      </c>
      <c r="D1766" s="22" t="s">
        <v>1618</v>
      </c>
      <c r="E1766" s="21" t="n">
        <v>1063</v>
      </c>
      <c r="F1766" s="22" t="s">
        <v>1629</v>
      </c>
      <c r="G1766" s="27" t="n">
        <v>25</v>
      </c>
      <c r="H1766" s="17" t="n">
        <v>66.68</v>
      </c>
      <c r="I1766" s="17" t="n">
        <f aca="false">ROUND(G1766*H1766,2)</f>
        <v>1667</v>
      </c>
      <c r="J1766" s="22" t="s">
        <v>725</v>
      </c>
    </row>
    <row r="1767" customFormat="false" ht="15" hidden="false" customHeight="false" outlineLevel="0" collapsed="false">
      <c r="A1767" s="22" t="s">
        <v>1337</v>
      </c>
      <c r="B1767" s="23" t="n">
        <v>46148</v>
      </c>
      <c r="C1767" s="22" t="s">
        <v>944</v>
      </c>
      <c r="D1767" s="22" t="s">
        <v>1654</v>
      </c>
      <c r="E1767" s="21" t="n">
        <v>1063</v>
      </c>
      <c r="F1767" s="22" t="s">
        <v>1656</v>
      </c>
      <c r="G1767" s="27" t="n">
        <v>2</v>
      </c>
      <c r="H1767" s="17" t="n">
        <v>1421.13</v>
      </c>
      <c r="I1767" s="17" t="n">
        <f aca="false">ROUND(G1767*H1767,2)</f>
        <v>2842.26</v>
      </c>
      <c r="J1767" s="22" t="s">
        <v>725</v>
      </c>
    </row>
    <row r="1768" customFormat="false" ht="15" hidden="false" customHeight="false" outlineLevel="0" collapsed="false">
      <c r="A1768" s="22" t="s">
        <v>1337</v>
      </c>
      <c r="B1768" s="23" t="n">
        <v>46148</v>
      </c>
      <c r="C1768" s="22" t="s">
        <v>944</v>
      </c>
      <c r="D1768" s="22" t="s">
        <v>1654</v>
      </c>
      <c r="E1768" s="21" t="n">
        <v>1063</v>
      </c>
      <c r="F1768" s="22" t="s">
        <v>1657</v>
      </c>
      <c r="G1768" s="27" t="n">
        <v>2</v>
      </c>
      <c r="H1768" s="17" t="n">
        <v>702.69</v>
      </c>
      <c r="I1768" s="17" t="n">
        <f aca="false">ROUND(G1768*H1768,2)</f>
        <v>1405.38</v>
      </c>
      <c r="J1768" s="22" t="s">
        <v>725</v>
      </c>
    </row>
    <row r="1769" customFormat="false" ht="15" hidden="false" customHeight="false" outlineLevel="0" collapsed="false">
      <c r="A1769" s="22" t="s">
        <v>1397</v>
      </c>
      <c r="B1769" s="23" t="n">
        <v>46170</v>
      </c>
      <c r="C1769" s="22" t="s">
        <v>999</v>
      </c>
      <c r="D1769" s="22" t="s">
        <v>1644</v>
      </c>
      <c r="E1769" s="21" t="n">
        <v>1063</v>
      </c>
      <c r="F1769" s="22" t="s">
        <v>1646</v>
      </c>
      <c r="G1769" s="27" t="n">
        <v>1</v>
      </c>
      <c r="H1769" s="17" t="n">
        <v>767.68</v>
      </c>
      <c r="I1769" s="17" t="n">
        <f aca="false">ROUND(G1769*H1769,2)</f>
        <v>767.68</v>
      </c>
      <c r="J1769" s="22" t="s">
        <v>725</v>
      </c>
    </row>
    <row r="1770" customFormat="false" ht="15" hidden="false" customHeight="false" outlineLevel="0" collapsed="false">
      <c r="A1770" s="22" t="s">
        <v>1397</v>
      </c>
      <c r="B1770" s="23" t="n">
        <v>46170</v>
      </c>
      <c r="C1770" s="22" t="s">
        <v>999</v>
      </c>
      <c r="D1770" s="22" t="s">
        <v>1644</v>
      </c>
      <c r="E1770" s="21" t="n">
        <v>1063</v>
      </c>
      <c r="F1770" s="22" t="s">
        <v>1645</v>
      </c>
      <c r="G1770" s="27" t="n">
        <v>3</v>
      </c>
      <c r="H1770" s="17" t="n">
        <v>648.46</v>
      </c>
      <c r="I1770" s="17" t="n">
        <f aca="false">ROUND(G1770*H1770,2)</f>
        <v>1945.38</v>
      </c>
      <c r="J1770" s="22" t="s">
        <v>725</v>
      </c>
    </row>
    <row r="1771" customFormat="false" ht="15" hidden="false" customHeight="false" outlineLevel="0" collapsed="false">
      <c r="A1771" s="22" t="s">
        <v>1397</v>
      </c>
      <c r="B1771" s="23" t="n">
        <v>46170</v>
      </c>
      <c r="C1771" s="22" t="s">
        <v>999</v>
      </c>
      <c r="D1771" s="22" t="s">
        <v>1644</v>
      </c>
      <c r="E1771" s="21" t="n">
        <v>1063</v>
      </c>
      <c r="F1771" s="22" t="s">
        <v>1646</v>
      </c>
      <c r="G1771" s="27" t="n">
        <v>3</v>
      </c>
      <c r="H1771" s="17" t="n">
        <v>782.81</v>
      </c>
      <c r="I1771" s="17" t="n">
        <f aca="false">ROUND(G1771*H1771,2)</f>
        <v>2348.43</v>
      </c>
      <c r="J1771" s="22" t="s">
        <v>725</v>
      </c>
    </row>
    <row r="1772" customFormat="false" ht="15" hidden="false" customHeight="false" outlineLevel="0" collapsed="false">
      <c r="A1772" s="22" t="s">
        <v>1397</v>
      </c>
      <c r="B1772" s="23" t="n">
        <v>46170</v>
      </c>
      <c r="C1772" s="22" t="s">
        <v>999</v>
      </c>
      <c r="D1772" s="22" t="s">
        <v>1644</v>
      </c>
      <c r="E1772" s="21" t="n">
        <v>1063</v>
      </c>
      <c r="F1772" s="22" t="s">
        <v>1646</v>
      </c>
      <c r="G1772" s="27" t="n">
        <v>1</v>
      </c>
      <c r="H1772" s="17" t="n">
        <v>771.17</v>
      </c>
      <c r="I1772" s="17" t="n">
        <f aca="false">ROUND(G1772*H1772,2)</f>
        <v>771.17</v>
      </c>
      <c r="J1772" s="22" t="s">
        <v>725</v>
      </c>
    </row>
    <row r="1773" customFormat="false" ht="15" hidden="false" customHeight="false" outlineLevel="0" collapsed="false">
      <c r="A1773" s="22" t="s">
        <v>1397</v>
      </c>
      <c r="B1773" s="23" t="n">
        <v>46170</v>
      </c>
      <c r="C1773" s="22" t="s">
        <v>999</v>
      </c>
      <c r="D1773" s="22" t="s">
        <v>1644</v>
      </c>
      <c r="E1773" s="21" t="n">
        <v>1063</v>
      </c>
      <c r="F1773" s="22" t="s">
        <v>1645</v>
      </c>
      <c r="G1773" s="27" t="n">
        <v>2</v>
      </c>
      <c r="H1773" s="17" t="n">
        <v>631.42</v>
      </c>
      <c r="I1773" s="17" t="n">
        <f aca="false">ROUND(G1773*H1773,2)</f>
        <v>1262.84</v>
      </c>
      <c r="J1773" s="22" t="s">
        <v>725</v>
      </c>
    </row>
    <row r="1774" customFormat="false" ht="15" hidden="false" customHeight="false" outlineLevel="0" collapsed="false">
      <c r="A1774" s="22" t="s">
        <v>1566</v>
      </c>
      <c r="B1774" s="23" t="n">
        <v>46248</v>
      </c>
      <c r="C1774" s="22" t="s">
        <v>959</v>
      </c>
      <c r="D1774" s="22" t="s">
        <v>1633</v>
      </c>
      <c r="E1774" s="21" t="n">
        <v>1063</v>
      </c>
      <c r="F1774" s="22" t="s">
        <v>1636</v>
      </c>
      <c r="G1774" s="27" t="n">
        <v>11</v>
      </c>
      <c r="H1774" s="17" t="n">
        <v>121.35</v>
      </c>
      <c r="I1774" s="17" t="n">
        <f aca="false">ROUND(G1774*H1774,2)</f>
        <v>1334.85</v>
      </c>
      <c r="J1774" s="22" t="s">
        <v>725</v>
      </c>
    </row>
    <row r="1775" customFormat="false" ht="15" hidden="false" customHeight="false" outlineLevel="0" collapsed="false">
      <c r="A1775" s="22" t="s">
        <v>1566</v>
      </c>
      <c r="B1775" s="23" t="n">
        <v>46248</v>
      </c>
      <c r="C1775" s="22" t="s">
        <v>959</v>
      </c>
      <c r="D1775" s="22" t="s">
        <v>1633</v>
      </c>
      <c r="E1775" s="21" t="n">
        <v>1063</v>
      </c>
      <c r="F1775" s="22" t="s">
        <v>1635</v>
      </c>
      <c r="G1775" s="27" t="n">
        <v>11</v>
      </c>
      <c r="H1775" s="17" t="n">
        <v>84.86</v>
      </c>
      <c r="I1775" s="17" t="n">
        <f aca="false">ROUND(G1775*H1775,2)</f>
        <v>933.46</v>
      </c>
      <c r="J1775" s="22" t="s">
        <v>725</v>
      </c>
    </row>
    <row r="1776" customFormat="false" ht="15" hidden="false" customHeight="false" outlineLevel="0" collapsed="false">
      <c r="A1776" s="22" t="s">
        <v>1566</v>
      </c>
      <c r="B1776" s="23" t="n">
        <v>46248</v>
      </c>
      <c r="C1776" s="22" t="s">
        <v>959</v>
      </c>
      <c r="D1776" s="22" t="s">
        <v>1633</v>
      </c>
      <c r="E1776" s="21" t="n">
        <v>1063</v>
      </c>
      <c r="F1776" s="22" t="s">
        <v>1635</v>
      </c>
      <c r="G1776" s="27" t="n">
        <v>25</v>
      </c>
      <c r="H1776" s="17" t="n">
        <v>85.2</v>
      </c>
      <c r="I1776" s="17" t="n">
        <f aca="false">ROUND(G1776*H1776,2)</f>
        <v>2130</v>
      </c>
      <c r="J1776" s="22" t="s">
        <v>725</v>
      </c>
    </row>
    <row r="1777" customFormat="false" ht="15" hidden="false" customHeight="false" outlineLevel="0" collapsed="false">
      <c r="A1777" s="22" t="s">
        <v>1566</v>
      </c>
      <c r="B1777" s="23" t="n">
        <v>46248</v>
      </c>
      <c r="C1777" s="22" t="s">
        <v>959</v>
      </c>
      <c r="D1777" s="22" t="s">
        <v>1633</v>
      </c>
      <c r="E1777" s="21" t="n">
        <v>1063</v>
      </c>
      <c r="F1777" s="22" t="s">
        <v>1635</v>
      </c>
      <c r="G1777" s="27" t="n">
        <v>26</v>
      </c>
      <c r="H1777" s="17" t="n">
        <v>87.18</v>
      </c>
      <c r="I1777" s="17" t="n">
        <f aca="false">ROUND(G1777*H1777,2)</f>
        <v>2266.68</v>
      </c>
      <c r="J1777" s="22" t="s">
        <v>725</v>
      </c>
    </row>
    <row r="1778" customFormat="false" ht="15" hidden="false" customHeight="false" outlineLevel="0" collapsed="false">
      <c r="A1778" s="22" t="s">
        <v>1566</v>
      </c>
      <c r="B1778" s="23" t="n">
        <v>46248</v>
      </c>
      <c r="C1778" s="22" t="s">
        <v>959</v>
      </c>
      <c r="D1778" s="22" t="s">
        <v>1633</v>
      </c>
      <c r="E1778" s="21" t="n">
        <v>1063</v>
      </c>
      <c r="F1778" s="22" t="s">
        <v>1635</v>
      </c>
      <c r="G1778" s="27" t="n">
        <v>22</v>
      </c>
      <c r="H1778" s="17" t="n">
        <v>85.18</v>
      </c>
      <c r="I1778" s="17" t="n">
        <f aca="false">ROUND(G1778*H1778,2)</f>
        <v>1873.96</v>
      </c>
      <c r="J1778" s="22" t="s">
        <v>725</v>
      </c>
    </row>
    <row r="1779" customFormat="false" ht="15" hidden="false" customHeight="false" outlineLevel="0" collapsed="false">
      <c r="A1779" s="22" t="s">
        <v>1398</v>
      </c>
      <c r="B1779" s="23" t="n">
        <v>46170</v>
      </c>
      <c r="C1779" s="22" t="s">
        <v>933</v>
      </c>
      <c r="D1779" s="22" t="s">
        <v>1625</v>
      </c>
      <c r="E1779" s="21" t="n">
        <v>1063</v>
      </c>
      <c r="F1779" s="22" t="s">
        <v>1628</v>
      </c>
      <c r="G1779" s="27" t="n">
        <v>3</v>
      </c>
      <c r="H1779" s="17" t="n">
        <v>395.4</v>
      </c>
      <c r="I1779" s="17" t="n">
        <f aca="false">ROUND(G1779*H1779,2)</f>
        <v>1186.2</v>
      </c>
      <c r="J1779" s="22" t="s">
        <v>725</v>
      </c>
    </row>
    <row r="1780" customFormat="false" ht="15" hidden="false" customHeight="false" outlineLevel="0" collapsed="false">
      <c r="A1780" s="22" t="s">
        <v>1398</v>
      </c>
      <c r="B1780" s="23" t="n">
        <v>46170</v>
      </c>
      <c r="C1780" s="22" t="s">
        <v>933</v>
      </c>
      <c r="D1780" s="22" t="s">
        <v>1625</v>
      </c>
      <c r="E1780" s="21" t="n">
        <v>1063</v>
      </c>
      <c r="F1780" s="22" t="s">
        <v>1626</v>
      </c>
      <c r="G1780" s="27" t="n">
        <v>35</v>
      </c>
      <c r="H1780" s="17" t="n">
        <v>59.62</v>
      </c>
      <c r="I1780" s="17" t="n">
        <f aca="false">ROUND(G1780*H1780,2)</f>
        <v>2086.7</v>
      </c>
      <c r="J1780" s="22" t="s">
        <v>725</v>
      </c>
    </row>
    <row r="1781" customFormat="false" ht="15" hidden="false" customHeight="false" outlineLevel="0" collapsed="false">
      <c r="A1781" s="22" t="s">
        <v>1398</v>
      </c>
      <c r="B1781" s="23" t="n">
        <v>46170</v>
      </c>
      <c r="C1781" s="22" t="s">
        <v>933</v>
      </c>
      <c r="D1781" s="22" t="s">
        <v>1625</v>
      </c>
      <c r="E1781" s="21" t="n">
        <v>1063</v>
      </c>
      <c r="F1781" s="22" t="s">
        <v>1626</v>
      </c>
      <c r="G1781" s="27" t="n">
        <v>36</v>
      </c>
      <c r="H1781" s="17" t="n">
        <v>60.78</v>
      </c>
      <c r="I1781" s="17" t="n">
        <f aca="false">ROUND(G1781*H1781,2)</f>
        <v>2188.08</v>
      </c>
      <c r="J1781" s="22" t="s">
        <v>725</v>
      </c>
    </row>
    <row r="1782" customFormat="false" ht="15" hidden="false" customHeight="false" outlineLevel="0" collapsed="false">
      <c r="A1782" s="22" t="s">
        <v>1576</v>
      </c>
      <c r="B1782" s="23" t="n">
        <v>46257</v>
      </c>
      <c r="C1782" s="22" t="s">
        <v>959</v>
      </c>
      <c r="D1782" s="22" t="s">
        <v>1633</v>
      </c>
      <c r="E1782" s="21" t="n">
        <v>1063</v>
      </c>
      <c r="F1782" s="22" t="s">
        <v>1634</v>
      </c>
      <c r="G1782" s="27" t="n">
        <v>19</v>
      </c>
      <c r="H1782" s="17" t="n">
        <v>58.52</v>
      </c>
      <c r="I1782" s="17" t="n">
        <f aca="false">ROUND(G1782*H1782,2)</f>
        <v>1111.88</v>
      </c>
      <c r="J1782" s="22" t="s">
        <v>725</v>
      </c>
    </row>
    <row r="1783" customFormat="false" ht="15" hidden="false" customHeight="false" outlineLevel="0" collapsed="false">
      <c r="A1783" s="22" t="s">
        <v>1576</v>
      </c>
      <c r="B1783" s="23" t="n">
        <v>46257</v>
      </c>
      <c r="C1783" s="22" t="s">
        <v>959</v>
      </c>
      <c r="D1783" s="22" t="s">
        <v>1633</v>
      </c>
      <c r="E1783" s="21" t="n">
        <v>1063</v>
      </c>
      <c r="F1783" s="22" t="s">
        <v>1634</v>
      </c>
      <c r="G1783" s="27" t="n">
        <v>29</v>
      </c>
      <c r="H1783" s="17" t="n">
        <v>58.04</v>
      </c>
      <c r="I1783" s="17" t="n">
        <f aca="false">ROUND(G1783*H1783,2)</f>
        <v>1683.16</v>
      </c>
      <c r="J1783" s="22" t="s">
        <v>725</v>
      </c>
    </row>
    <row r="1784" customFormat="false" ht="15" hidden="false" customHeight="false" outlineLevel="0" collapsed="false">
      <c r="A1784" s="22" t="s">
        <v>1576</v>
      </c>
      <c r="B1784" s="23" t="n">
        <v>46257</v>
      </c>
      <c r="C1784" s="22" t="s">
        <v>959</v>
      </c>
      <c r="D1784" s="22" t="s">
        <v>1633</v>
      </c>
      <c r="E1784" s="21" t="n">
        <v>1063</v>
      </c>
      <c r="F1784" s="22" t="s">
        <v>1635</v>
      </c>
      <c r="G1784" s="27" t="n">
        <v>25</v>
      </c>
      <c r="H1784" s="17" t="n">
        <v>86.86</v>
      </c>
      <c r="I1784" s="17" t="n">
        <f aca="false">ROUND(G1784*H1784,2)</f>
        <v>2171.5</v>
      </c>
      <c r="J1784" s="22" t="s">
        <v>725</v>
      </c>
    </row>
    <row r="1785" customFormat="false" ht="15" hidden="false" customHeight="false" outlineLevel="0" collapsed="false">
      <c r="A1785" s="22" t="s">
        <v>1586</v>
      </c>
      <c r="B1785" s="23" t="n">
        <v>46264</v>
      </c>
      <c r="C1785" s="22" t="s">
        <v>999</v>
      </c>
      <c r="D1785" s="22" t="s">
        <v>1644</v>
      </c>
      <c r="E1785" s="21" t="n">
        <v>1063</v>
      </c>
      <c r="F1785" s="22" t="s">
        <v>1645</v>
      </c>
      <c r="G1785" s="27" t="n">
        <v>3</v>
      </c>
      <c r="H1785" s="17" t="n">
        <v>665.92</v>
      </c>
      <c r="I1785" s="17" t="n">
        <f aca="false">ROUND(G1785*H1785,2)</f>
        <v>1997.76</v>
      </c>
      <c r="J1785" s="22" t="s">
        <v>725</v>
      </c>
    </row>
    <row r="1786" customFormat="false" ht="15" hidden="false" customHeight="false" outlineLevel="0" collapsed="false">
      <c r="A1786" s="22" t="s">
        <v>1586</v>
      </c>
      <c r="B1786" s="23" t="n">
        <v>46264</v>
      </c>
      <c r="C1786" s="22" t="s">
        <v>999</v>
      </c>
      <c r="D1786" s="22" t="s">
        <v>1644</v>
      </c>
      <c r="E1786" s="21" t="n">
        <v>1063</v>
      </c>
      <c r="F1786" s="22" t="s">
        <v>1646</v>
      </c>
      <c r="G1786" s="27" t="n">
        <v>1</v>
      </c>
      <c r="H1786" s="17" t="n">
        <v>785.94</v>
      </c>
      <c r="I1786" s="17" t="n">
        <f aca="false">ROUND(G1786*H1786,2)</f>
        <v>785.94</v>
      </c>
      <c r="J1786" s="22" t="s">
        <v>725</v>
      </c>
    </row>
    <row r="1787" customFormat="false" ht="15" hidden="false" customHeight="false" outlineLevel="0" collapsed="false">
      <c r="A1787" s="22" t="s">
        <v>1515</v>
      </c>
      <c r="B1787" s="23" t="n">
        <v>46226</v>
      </c>
      <c r="C1787" s="22" t="s">
        <v>939</v>
      </c>
      <c r="D1787" s="22" t="s">
        <v>1621</v>
      </c>
      <c r="E1787" s="21" t="n">
        <v>1063</v>
      </c>
      <c r="F1787" s="22" t="s">
        <v>1623</v>
      </c>
      <c r="G1787" s="27" t="n">
        <v>10</v>
      </c>
      <c r="H1787" s="17" t="n">
        <v>148.25</v>
      </c>
      <c r="I1787" s="17" t="n">
        <f aca="false">ROUND(G1787*H1787,2)</f>
        <v>1482.5</v>
      </c>
      <c r="J1787" s="22" t="s">
        <v>725</v>
      </c>
    </row>
    <row r="1788" customFormat="false" ht="15" hidden="false" customHeight="false" outlineLevel="0" collapsed="false">
      <c r="A1788" s="22" t="s">
        <v>1515</v>
      </c>
      <c r="B1788" s="23" t="n">
        <v>46226</v>
      </c>
      <c r="C1788" s="22" t="s">
        <v>939</v>
      </c>
      <c r="D1788" s="22" t="s">
        <v>1621</v>
      </c>
      <c r="E1788" s="21" t="n">
        <v>1063</v>
      </c>
      <c r="F1788" s="22" t="s">
        <v>1623</v>
      </c>
      <c r="G1788" s="27" t="n">
        <v>13</v>
      </c>
      <c r="H1788" s="17" t="n">
        <v>137.9</v>
      </c>
      <c r="I1788" s="17" t="n">
        <f aca="false">ROUND(G1788*H1788,2)</f>
        <v>1792.7</v>
      </c>
      <c r="J1788" s="22" t="s">
        <v>725</v>
      </c>
    </row>
    <row r="1789" customFormat="false" ht="15" hidden="false" customHeight="false" outlineLevel="0" collapsed="false">
      <c r="A1789" s="22" t="s">
        <v>1515</v>
      </c>
      <c r="B1789" s="23" t="n">
        <v>46226</v>
      </c>
      <c r="C1789" s="22" t="s">
        <v>939</v>
      </c>
      <c r="D1789" s="22" t="s">
        <v>1621</v>
      </c>
      <c r="E1789" s="21" t="n">
        <v>1063</v>
      </c>
      <c r="F1789" s="22" t="s">
        <v>1623</v>
      </c>
      <c r="G1789" s="27" t="n">
        <v>5</v>
      </c>
      <c r="H1789" s="17" t="n">
        <v>140.68</v>
      </c>
      <c r="I1789" s="17" t="n">
        <f aca="false">ROUND(G1789*H1789,2)</f>
        <v>703.4</v>
      </c>
      <c r="J1789" s="22" t="s">
        <v>725</v>
      </c>
    </row>
    <row r="1790" customFormat="false" ht="15" hidden="false" customHeight="false" outlineLevel="0" collapsed="false">
      <c r="A1790" s="22" t="s">
        <v>1415</v>
      </c>
      <c r="B1790" s="23" t="n">
        <v>46178</v>
      </c>
      <c r="C1790" s="22" t="s">
        <v>931</v>
      </c>
      <c r="D1790" s="22" t="s">
        <v>1618</v>
      </c>
      <c r="E1790" s="21" t="n">
        <v>1063</v>
      </c>
      <c r="F1790" s="22" t="s">
        <v>1629</v>
      </c>
      <c r="G1790" s="27" t="n">
        <v>41</v>
      </c>
      <c r="H1790" s="17" t="n">
        <v>62.77</v>
      </c>
      <c r="I1790" s="17" t="n">
        <f aca="false">ROUND(G1790*H1790,2)</f>
        <v>2573.57</v>
      </c>
      <c r="J1790" s="22" t="s">
        <v>728</v>
      </c>
    </row>
    <row r="1791" customFormat="false" ht="15" hidden="false" customHeight="false" outlineLevel="0" collapsed="false">
      <c r="A1791" s="22" t="s">
        <v>1415</v>
      </c>
      <c r="B1791" s="23" t="n">
        <v>46178</v>
      </c>
      <c r="C1791" s="22" t="s">
        <v>931</v>
      </c>
      <c r="D1791" s="22" t="s">
        <v>1618</v>
      </c>
      <c r="E1791" s="21" t="n">
        <v>1063</v>
      </c>
      <c r="F1791" s="22" t="s">
        <v>1629</v>
      </c>
      <c r="G1791" s="27" t="n">
        <v>28</v>
      </c>
      <c r="H1791" s="17" t="n">
        <v>62.69</v>
      </c>
      <c r="I1791" s="17" t="n">
        <f aca="false">ROUND(G1791*H1791,2)</f>
        <v>1755.32</v>
      </c>
      <c r="J1791" s="22" t="s">
        <v>728</v>
      </c>
    </row>
    <row r="1792" customFormat="false" ht="15" hidden="false" customHeight="false" outlineLevel="0" collapsed="false">
      <c r="A1792" s="22" t="s">
        <v>1415</v>
      </c>
      <c r="B1792" s="23" t="n">
        <v>46178</v>
      </c>
      <c r="C1792" s="22" t="s">
        <v>931</v>
      </c>
      <c r="D1792" s="22" t="s">
        <v>1618</v>
      </c>
      <c r="E1792" s="21" t="n">
        <v>1063</v>
      </c>
      <c r="F1792" s="22" t="s">
        <v>1620</v>
      </c>
      <c r="G1792" s="27" t="n">
        <v>90</v>
      </c>
      <c r="H1792" s="17" t="n">
        <v>10.21</v>
      </c>
      <c r="I1792" s="17" t="n">
        <f aca="false">ROUND(G1792*H1792,2)</f>
        <v>918.9</v>
      </c>
      <c r="J1792" s="22" t="s">
        <v>728</v>
      </c>
    </row>
    <row r="1793" customFormat="false" ht="15" hidden="false" customHeight="false" outlineLevel="0" collapsed="false">
      <c r="A1793" s="22" t="s">
        <v>1415</v>
      </c>
      <c r="B1793" s="23" t="n">
        <v>46178</v>
      </c>
      <c r="C1793" s="22" t="s">
        <v>931</v>
      </c>
      <c r="D1793" s="22" t="s">
        <v>1618</v>
      </c>
      <c r="E1793" s="21" t="n">
        <v>1063</v>
      </c>
      <c r="F1793" s="22" t="s">
        <v>1619</v>
      </c>
      <c r="G1793" s="27" t="n">
        <v>13</v>
      </c>
      <c r="H1793" s="17" t="n">
        <v>88.97</v>
      </c>
      <c r="I1793" s="17" t="n">
        <f aca="false">ROUND(G1793*H1793,2)</f>
        <v>1156.61</v>
      </c>
      <c r="J1793" s="22" t="s">
        <v>728</v>
      </c>
    </row>
    <row r="1794" customFormat="false" ht="15" hidden="false" customHeight="false" outlineLevel="0" collapsed="false">
      <c r="A1794" s="22" t="s">
        <v>1434</v>
      </c>
      <c r="B1794" s="23" t="n">
        <v>46187</v>
      </c>
      <c r="C1794" s="22" t="s">
        <v>999</v>
      </c>
      <c r="D1794" s="22" t="s">
        <v>1644</v>
      </c>
      <c r="E1794" s="21" t="n">
        <v>1063</v>
      </c>
      <c r="F1794" s="22" t="s">
        <v>1646</v>
      </c>
      <c r="G1794" s="27" t="n">
        <v>3</v>
      </c>
      <c r="H1794" s="17" t="n">
        <v>771.49</v>
      </c>
      <c r="I1794" s="17" t="n">
        <f aca="false">ROUND(G1794*H1794,2)</f>
        <v>2314.47</v>
      </c>
      <c r="J1794" s="22" t="s">
        <v>725</v>
      </c>
    </row>
    <row r="1795" customFormat="false" ht="15" hidden="false" customHeight="false" outlineLevel="0" collapsed="false">
      <c r="A1795" s="22" t="s">
        <v>1434</v>
      </c>
      <c r="B1795" s="23" t="n">
        <v>46187</v>
      </c>
      <c r="C1795" s="22" t="s">
        <v>999</v>
      </c>
      <c r="D1795" s="22" t="s">
        <v>1644</v>
      </c>
      <c r="E1795" s="21" t="n">
        <v>1063</v>
      </c>
      <c r="F1795" s="22" t="s">
        <v>1646</v>
      </c>
      <c r="G1795" s="27" t="n">
        <v>2</v>
      </c>
      <c r="H1795" s="17" t="n">
        <v>768.14</v>
      </c>
      <c r="I1795" s="17" t="n">
        <f aca="false">ROUND(G1795*H1795,2)</f>
        <v>1536.28</v>
      </c>
      <c r="J1795" s="22" t="s">
        <v>725</v>
      </c>
    </row>
    <row r="1796" customFormat="false" ht="15" hidden="false" customHeight="false" outlineLevel="0" collapsed="false">
      <c r="A1796" s="22" t="s">
        <v>1434</v>
      </c>
      <c r="B1796" s="23" t="n">
        <v>46187</v>
      </c>
      <c r="C1796" s="22" t="s">
        <v>999</v>
      </c>
      <c r="D1796" s="22" t="s">
        <v>1644</v>
      </c>
      <c r="E1796" s="21" t="n">
        <v>1063</v>
      </c>
      <c r="F1796" s="22" t="s">
        <v>1646</v>
      </c>
      <c r="G1796" s="27" t="n">
        <v>3</v>
      </c>
      <c r="H1796" s="17" t="n">
        <v>779.45</v>
      </c>
      <c r="I1796" s="17" t="n">
        <f aca="false">ROUND(G1796*H1796,2)</f>
        <v>2338.35</v>
      </c>
      <c r="J1796" s="22" t="s">
        <v>725</v>
      </c>
    </row>
    <row r="1797" customFormat="false" ht="15" hidden="false" customHeight="false" outlineLevel="0" collapsed="false">
      <c r="A1797" s="22" t="s">
        <v>1395</v>
      </c>
      <c r="B1797" s="23" t="n">
        <v>46169</v>
      </c>
      <c r="C1797" s="22" t="s">
        <v>929</v>
      </c>
      <c r="D1797" s="22" t="s">
        <v>1637</v>
      </c>
      <c r="E1797" s="21" t="n">
        <v>1063</v>
      </c>
      <c r="F1797" s="22" t="s">
        <v>1647</v>
      </c>
      <c r="G1797" s="27" t="n">
        <v>40</v>
      </c>
      <c r="H1797" s="17" t="n">
        <v>43.44</v>
      </c>
      <c r="I1797" s="17" t="n">
        <f aca="false">ROUND(G1797*H1797,2)</f>
        <v>1737.6</v>
      </c>
      <c r="J1797" s="22" t="s">
        <v>725</v>
      </c>
    </row>
    <row r="1798" customFormat="false" ht="15" hidden="false" customHeight="false" outlineLevel="0" collapsed="false">
      <c r="A1798" s="22" t="s">
        <v>1383</v>
      </c>
      <c r="B1798" s="23" t="n">
        <v>46163</v>
      </c>
      <c r="C1798" s="22" t="s">
        <v>1021</v>
      </c>
      <c r="D1798" s="22" t="s">
        <v>1630</v>
      </c>
      <c r="E1798" s="21" t="n">
        <v>1064</v>
      </c>
      <c r="F1798" s="22" t="s">
        <v>1631</v>
      </c>
      <c r="G1798" s="27" t="n">
        <v>3</v>
      </c>
      <c r="H1798" s="17" t="n">
        <v>246.73</v>
      </c>
      <c r="I1798" s="17" t="n">
        <f aca="false">ROUND(G1798*H1798,2)</f>
        <v>740.19</v>
      </c>
      <c r="J1798" s="22" t="s">
        <v>725</v>
      </c>
    </row>
    <row r="1799" customFormat="false" ht="15" hidden="false" customHeight="false" outlineLevel="0" collapsed="false">
      <c r="A1799" s="22" t="s">
        <v>1383</v>
      </c>
      <c r="B1799" s="23" t="n">
        <v>46163</v>
      </c>
      <c r="C1799" s="22" t="s">
        <v>1021</v>
      </c>
      <c r="D1799" s="22" t="s">
        <v>1630</v>
      </c>
      <c r="E1799" s="21" t="n">
        <v>1064</v>
      </c>
      <c r="F1799" s="22" t="s">
        <v>1631</v>
      </c>
      <c r="G1799" s="27" t="n">
        <v>8</v>
      </c>
      <c r="H1799" s="17" t="n">
        <v>242.13</v>
      </c>
      <c r="I1799" s="17" t="n">
        <f aca="false">ROUND(G1799*H1799,2)</f>
        <v>1937.04</v>
      </c>
      <c r="J1799" s="22" t="s">
        <v>725</v>
      </c>
    </row>
    <row r="1800" customFormat="false" ht="15" hidden="false" customHeight="false" outlineLevel="0" collapsed="false">
      <c r="A1800" s="22" t="s">
        <v>1383</v>
      </c>
      <c r="B1800" s="23" t="n">
        <v>46163</v>
      </c>
      <c r="C1800" s="22" t="s">
        <v>1021</v>
      </c>
      <c r="D1800" s="22" t="s">
        <v>1630</v>
      </c>
      <c r="E1800" s="21" t="n">
        <v>1064</v>
      </c>
      <c r="F1800" s="22" t="s">
        <v>1652</v>
      </c>
      <c r="G1800" s="27" t="n">
        <v>19</v>
      </c>
      <c r="H1800" s="17" t="n">
        <v>75</v>
      </c>
      <c r="I1800" s="17" t="n">
        <f aca="false">ROUND(G1800*H1800,2)</f>
        <v>1425</v>
      </c>
      <c r="J1800" s="22" t="s">
        <v>725</v>
      </c>
    </row>
    <row r="1801" customFormat="false" ht="15" hidden="false" customHeight="false" outlineLevel="0" collapsed="false">
      <c r="A1801" s="22" t="s">
        <v>1383</v>
      </c>
      <c r="B1801" s="23" t="n">
        <v>46163</v>
      </c>
      <c r="C1801" s="22" t="s">
        <v>1021</v>
      </c>
      <c r="D1801" s="22" t="s">
        <v>1630</v>
      </c>
      <c r="E1801" s="21" t="n">
        <v>1064</v>
      </c>
      <c r="F1801" s="22" t="s">
        <v>1652</v>
      </c>
      <c r="G1801" s="27" t="n">
        <v>13</v>
      </c>
      <c r="H1801" s="17" t="n">
        <v>76.27</v>
      </c>
      <c r="I1801" s="17" t="n">
        <f aca="false">ROUND(G1801*H1801,2)</f>
        <v>991.51</v>
      </c>
      <c r="J1801" s="22" t="s">
        <v>725</v>
      </c>
    </row>
    <row r="1802" customFormat="false" ht="15" hidden="false" customHeight="false" outlineLevel="0" collapsed="false">
      <c r="A1802" s="22" t="s">
        <v>1346</v>
      </c>
      <c r="B1802" s="23" t="n">
        <v>46150</v>
      </c>
      <c r="C1802" s="22" t="s">
        <v>1002</v>
      </c>
      <c r="D1802" s="22" t="s">
        <v>1637</v>
      </c>
      <c r="E1802" s="21" t="n">
        <v>1064</v>
      </c>
      <c r="F1802" s="22" t="s">
        <v>1639</v>
      </c>
      <c r="G1802" s="27" t="n">
        <v>1</v>
      </c>
      <c r="H1802" s="17" t="n">
        <v>2226.42</v>
      </c>
      <c r="I1802" s="17" t="n">
        <f aca="false">ROUND(G1802*H1802,2)</f>
        <v>2226.42</v>
      </c>
      <c r="J1802" s="22" t="s">
        <v>728</v>
      </c>
    </row>
    <row r="1803" customFormat="false" ht="15" hidden="false" customHeight="false" outlineLevel="0" collapsed="false">
      <c r="A1803" s="22" t="s">
        <v>1346</v>
      </c>
      <c r="B1803" s="23" t="n">
        <v>46150</v>
      </c>
      <c r="C1803" s="22" t="s">
        <v>1002</v>
      </c>
      <c r="D1803" s="22" t="s">
        <v>1637</v>
      </c>
      <c r="E1803" s="21" t="n">
        <v>1064</v>
      </c>
      <c r="F1803" s="22" t="s">
        <v>1639</v>
      </c>
      <c r="G1803" s="27" t="n">
        <v>1</v>
      </c>
      <c r="H1803" s="17" t="n">
        <v>2094.63</v>
      </c>
      <c r="I1803" s="17" t="n">
        <f aca="false">ROUND(G1803*H1803,2)</f>
        <v>2094.63</v>
      </c>
      <c r="J1803" s="22" t="s">
        <v>728</v>
      </c>
    </row>
    <row r="1804" customFormat="false" ht="15" hidden="false" customHeight="false" outlineLevel="0" collapsed="false">
      <c r="A1804" s="22" t="s">
        <v>1346</v>
      </c>
      <c r="B1804" s="23" t="n">
        <v>46150</v>
      </c>
      <c r="C1804" s="22" t="s">
        <v>1002</v>
      </c>
      <c r="D1804" s="22" t="s">
        <v>1637</v>
      </c>
      <c r="E1804" s="21" t="n">
        <v>1064</v>
      </c>
      <c r="F1804" s="22" t="s">
        <v>1647</v>
      </c>
      <c r="G1804" s="27" t="n">
        <v>18</v>
      </c>
      <c r="H1804" s="17" t="n">
        <v>40.63</v>
      </c>
      <c r="I1804" s="17" t="n">
        <f aca="false">ROUND(G1804*H1804,2)</f>
        <v>731.34</v>
      </c>
      <c r="J1804" s="22" t="s">
        <v>728</v>
      </c>
    </row>
    <row r="1805" customFormat="false" ht="15" hidden="false" customHeight="false" outlineLevel="0" collapsed="false">
      <c r="A1805" s="22" t="s">
        <v>1338</v>
      </c>
      <c r="B1805" s="23" t="n">
        <v>46148</v>
      </c>
      <c r="C1805" s="22" t="s">
        <v>964</v>
      </c>
      <c r="D1805" s="22" t="s">
        <v>1630</v>
      </c>
      <c r="E1805" s="21" t="n">
        <v>1064</v>
      </c>
      <c r="F1805" s="22" t="s">
        <v>1632</v>
      </c>
      <c r="G1805" s="27" t="n">
        <v>10</v>
      </c>
      <c r="H1805" s="17" t="n">
        <v>119.33</v>
      </c>
      <c r="I1805" s="17" t="n">
        <f aca="false">ROUND(G1805*H1805,2)</f>
        <v>1193.3</v>
      </c>
      <c r="J1805" s="22" t="s">
        <v>725</v>
      </c>
    </row>
    <row r="1806" customFormat="false" ht="15" hidden="false" customHeight="false" outlineLevel="0" collapsed="false">
      <c r="A1806" s="22" t="s">
        <v>1338</v>
      </c>
      <c r="B1806" s="23" t="n">
        <v>46148</v>
      </c>
      <c r="C1806" s="22" t="s">
        <v>964</v>
      </c>
      <c r="D1806" s="22" t="s">
        <v>1630</v>
      </c>
      <c r="E1806" s="21" t="n">
        <v>1064</v>
      </c>
      <c r="F1806" s="22" t="s">
        <v>1632</v>
      </c>
      <c r="G1806" s="27" t="n">
        <v>5</v>
      </c>
      <c r="H1806" s="17" t="n">
        <v>115.55</v>
      </c>
      <c r="I1806" s="17" t="n">
        <f aca="false">ROUND(G1806*H1806,2)</f>
        <v>577.75</v>
      </c>
      <c r="J1806" s="22" t="s">
        <v>725</v>
      </c>
    </row>
    <row r="1807" customFormat="false" ht="15" hidden="false" customHeight="false" outlineLevel="0" collapsed="false">
      <c r="A1807" s="22" t="s">
        <v>1384</v>
      </c>
      <c r="B1807" s="23" t="n">
        <v>46163</v>
      </c>
      <c r="C1807" s="22" t="s">
        <v>944</v>
      </c>
      <c r="D1807" s="22" t="s">
        <v>1654</v>
      </c>
      <c r="E1807" s="21" t="n">
        <v>1065</v>
      </c>
      <c r="F1807" s="22" t="s">
        <v>1656</v>
      </c>
      <c r="G1807" s="27" t="n">
        <v>1</v>
      </c>
      <c r="H1807" s="17" t="n">
        <v>1455.16</v>
      </c>
      <c r="I1807" s="17" t="n">
        <f aca="false">ROUND(G1807*H1807,2)</f>
        <v>1455.16</v>
      </c>
      <c r="J1807" s="22" t="s">
        <v>725</v>
      </c>
    </row>
    <row r="1808" customFormat="false" ht="15" hidden="false" customHeight="false" outlineLevel="0" collapsed="false">
      <c r="A1808" s="22" t="s">
        <v>1384</v>
      </c>
      <c r="B1808" s="23" t="n">
        <v>46163</v>
      </c>
      <c r="C1808" s="22" t="s">
        <v>944</v>
      </c>
      <c r="D1808" s="22" t="s">
        <v>1654</v>
      </c>
      <c r="E1808" s="21" t="n">
        <v>1065</v>
      </c>
      <c r="F1808" s="22" t="s">
        <v>1655</v>
      </c>
      <c r="G1808" s="27" t="n">
        <v>1</v>
      </c>
      <c r="H1808" s="17" t="n">
        <v>949.65</v>
      </c>
      <c r="I1808" s="17" t="n">
        <f aca="false">ROUND(G1808*H1808,2)</f>
        <v>949.65</v>
      </c>
      <c r="J1808" s="22" t="s">
        <v>725</v>
      </c>
    </row>
    <row r="1809" customFormat="false" ht="15" hidden="false" customHeight="false" outlineLevel="0" collapsed="false">
      <c r="A1809" s="22" t="s">
        <v>1384</v>
      </c>
      <c r="B1809" s="23" t="n">
        <v>46163</v>
      </c>
      <c r="C1809" s="22" t="s">
        <v>944</v>
      </c>
      <c r="D1809" s="22" t="s">
        <v>1654</v>
      </c>
      <c r="E1809" s="21" t="n">
        <v>1065</v>
      </c>
      <c r="F1809" s="22" t="s">
        <v>1656</v>
      </c>
      <c r="G1809" s="27" t="n">
        <v>1</v>
      </c>
      <c r="H1809" s="17" t="n">
        <v>1458.18</v>
      </c>
      <c r="I1809" s="17" t="n">
        <f aca="false">ROUND(G1809*H1809,2)</f>
        <v>1458.18</v>
      </c>
      <c r="J1809" s="22" t="s">
        <v>725</v>
      </c>
    </row>
    <row r="1810" customFormat="false" ht="15" hidden="false" customHeight="false" outlineLevel="0" collapsed="false">
      <c r="A1810" s="22" t="s">
        <v>1384</v>
      </c>
      <c r="B1810" s="23" t="n">
        <v>46163</v>
      </c>
      <c r="C1810" s="22" t="s">
        <v>944</v>
      </c>
      <c r="D1810" s="22" t="s">
        <v>1654</v>
      </c>
      <c r="E1810" s="21" t="n">
        <v>1065</v>
      </c>
      <c r="F1810" s="22" t="s">
        <v>1656</v>
      </c>
      <c r="G1810" s="27" t="n">
        <v>1</v>
      </c>
      <c r="H1810" s="17" t="n">
        <v>1462.93</v>
      </c>
      <c r="I1810" s="17" t="n">
        <f aca="false">ROUND(G1810*H1810,2)</f>
        <v>1462.93</v>
      </c>
      <c r="J1810" s="22" t="s">
        <v>725</v>
      </c>
    </row>
    <row r="1811" customFormat="false" ht="15" hidden="false" customHeight="false" outlineLevel="0" collapsed="false">
      <c r="A1811" s="22" t="s">
        <v>1525</v>
      </c>
      <c r="B1811" s="23" t="n">
        <v>46234</v>
      </c>
      <c r="C1811" s="22" t="s">
        <v>949</v>
      </c>
      <c r="D1811" s="22" t="s">
        <v>1644</v>
      </c>
      <c r="E1811" s="21" t="n">
        <v>1065</v>
      </c>
      <c r="F1811" s="22" t="s">
        <v>1645</v>
      </c>
      <c r="G1811" s="27" t="n">
        <v>3</v>
      </c>
      <c r="H1811" s="17" t="n">
        <v>665.57</v>
      </c>
      <c r="I1811" s="17" t="n">
        <f aca="false">ROUND(G1811*H1811,2)</f>
        <v>1996.71</v>
      </c>
      <c r="J1811" s="22" t="s">
        <v>725</v>
      </c>
    </row>
    <row r="1812" customFormat="false" ht="15" hidden="false" customHeight="false" outlineLevel="0" collapsed="false">
      <c r="A1812" s="22" t="s">
        <v>1525</v>
      </c>
      <c r="B1812" s="23" t="n">
        <v>46234</v>
      </c>
      <c r="C1812" s="22" t="s">
        <v>949</v>
      </c>
      <c r="D1812" s="22" t="s">
        <v>1644</v>
      </c>
      <c r="E1812" s="21" t="n">
        <v>1065</v>
      </c>
      <c r="F1812" s="22" t="s">
        <v>1646</v>
      </c>
      <c r="G1812" s="27" t="n">
        <v>2</v>
      </c>
      <c r="H1812" s="17" t="n">
        <v>812.4</v>
      </c>
      <c r="I1812" s="17" t="n">
        <f aca="false">ROUND(G1812*H1812,2)</f>
        <v>1624.8</v>
      </c>
      <c r="J1812" s="22" t="s">
        <v>725</v>
      </c>
    </row>
    <row r="1813" customFormat="false" ht="15" hidden="false" customHeight="false" outlineLevel="0" collapsed="false">
      <c r="A1813" s="22" t="s">
        <v>1473</v>
      </c>
      <c r="B1813" s="23" t="n">
        <v>46201</v>
      </c>
      <c r="C1813" s="22" t="s">
        <v>959</v>
      </c>
      <c r="D1813" s="22" t="s">
        <v>1633</v>
      </c>
      <c r="E1813" s="21" t="n">
        <v>1065</v>
      </c>
      <c r="F1813" s="22" t="s">
        <v>1634</v>
      </c>
      <c r="G1813" s="27" t="n">
        <v>43</v>
      </c>
      <c r="H1813" s="17" t="n">
        <v>59.96</v>
      </c>
      <c r="I1813" s="17" t="n">
        <f aca="false">ROUND(G1813*H1813,2)</f>
        <v>2578.28</v>
      </c>
      <c r="J1813" s="22" t="s">
        <v>725</v>
      </c>
    </row>
    <row r="1814" customFormat="false" ht="15" hidden="false" customHeight="false" outlineLevel="0" collapsed="false">
      <c r="A1814" s="22" t="s">
        <v>1473</v>
      </c>
      <c r="B1814" s="23" t="n">
        <v>46201</v>
      </c>
      <c r="C1814" s="22" t="s">
        <v>959</v>
      </c>
      <c r="D1814" s="22" t="s">
        <v>1633</v>
      </c>
      <c r="E1814" s="21" t="n">
        <v>1065</v>
      </c>
      <c r="F1814" s="22" t="s">
        <v>1634</v>
      </c>
      <c r="G1814" s="27" t="n">
        <v>21</v>
      </c>
      <c r="H1814" s="17" t="n">
        <v>56.74</v>
      </c>
      <c r="I1814" s="17" t="n">
        <f aca="false">ROUND(G1814*H1814,2)</f>
        <v>1191.54</v>
      </c>
      <c r="J1814" s="22" t="s">
        <v>725</v>
      </c>
    </row>
    <row r="1815" customFormat="false" ht="15" hidden="false" customHeight="false" outlineLevel="0" collapsed="false">
      <c r="A1815" s="22" t="s">
        <v>1493</v>
      </c>
      <c r="B1815" s="23" t="n">
        <v>46212</v>
      </c>
      <c r="C1815" s="22" t="s">
        <v>949</v>
      </c>
      <c r="D1815" s="22" t="s">
        <v>1644</v>
      </c>
      <c r="E1815" s="21" t="n">
        <v>1065</v>
      </c>
      <c r="F1815" s="22" t="s">
        <v>1646</v>
      </c>
      <c r="G1815" s="27" t="n">
        <v>3</v>
      </c>
      <c r="H1815" s="17" t="n">
        <v>782.99</v>
      </c>
      <c r="I1815" s="17" t="n">
        <f aca="false">ROUND(G1815*H1815,2)</f>
        <v>2348.97</v>
      </c>
      <c r="J1815" s="22" t="s">
        <v>725</v>
      </c>
    </row>
    <row r="1816" customFormat="false" ht="15" hidden="false" customHeight="false" outlineLevel="0" collapsed="false">
      <c r="A1816" s="22" t="s">
        <v>1493</v>
      </c>
      <c r="B1816" s="23" t="n">
        <v>46212</v>
      </c>
      <c r="C1816" s="22" t="s">
        <v>949</v>
      </c>
      <c r="D1816" s="22" t="s">
        <v>1644</v>
      </c>
      <c r="E1816" s="21" t="n">
        <v>1065</v>
      </c>
      <c r="F1816" s="22" t="s">
        <v>1646</v>
      </c>
      <c r="G1816" s="27" t="n">
        <v>3</v>
      </c>
      <c r="H1816" s="17" t="n">
        <v>772.62</v>
      </c>
      <c r="I1816" s="17" t="n">
        <f aca="false">ROUND(G1816*H1816,2)</f>
        <v>2317.86</v>
      </c>
      <c r="J1816" s="22" t="s">
        <v>725</v>
      </c>
    </row>
    <row r="1817" customFormat="false" ht="15" hidden="false" customHeight="false" outlineLevel="0" collapsed="false">
      <c r="A1817" s="22" t="s">
        <v>1493</v>
      </c>
      <c r="B1817" s="23" t="n">
        <v>46212</v>
      </c>
      <c r="C1817" s="22" t="s">
        <v>949</v>
      </c>
      <c r="D1817" s="22" t="s">
        <v>1644</v>
      </c>
      <c r="E1817" s="21" t="n">
        <v>1065</v>
      </c>
      <c r="F1817" s="22" t="s">
        <v>1646</v>
      </c>
      <c r="G1817" s="27" t="n">
        <v>1</v>
      </c>
      <c r="H1817" s="17" t="n">
        <v>809.28</v>
      </c>
      <c r="I1817" s="17" t="n">
        <f aca="false">ROUND(G1817*H1817,2)</f>
        <v>809.28</v>
      </c>
      <c r="J1817" s="22" t="s">
        <v>725</v>
      </c>
    </row>
    <row r="1818" customFormat="false" ht="15" hidden="false" customHeight="false" outlineLevel="0" collapsed="false">
      <c r="A1818" s="22" t="s">
        <v>1493</v>
      </c>
      <c r="B1818" s="23" t="n">
        <v>46212</v>
      </c>
      <c r="C1818" s="22" t="s">
        <v>949</v>
      </c>
      <c r="D1818" s="22" t="s">
        <v>1644</v>
      </c>
      <c r="E1818" s="21" t="n">
        <v>1065</v>
      </c>
      <c r="F1818" s="22" t="s">
        <v>1646</v>
      </c>
      <c r="G1818" s="27" t="n">
        <v>3</v>
      </c>
      <c r="H1818" s="17" t="n">
        <v>756.32</v>
      </c>
      <c r="I1818" s="17" t="n">
        <f aca="false">ROUND(G1818*H1818,2)</f>
        <v>2268.96</v>
      </c>
      <c r="J1818" s="22" t="s">
        <v>725</v>
      </c>
    </row>
    <row r="1819" customFormat="false" ht="15" hidden="false" customHeight="false" outlineLevel="0" collapsed="false">
      <c r="A1819" s="22" t="s">
        <v>1567</v>
      </c>
      <c r="B1819" s="23" t="n">
        <v>46249</v>
      </c>
      <c r="C1819" s="22" t="s">
        <v>939</v>
      </c>
      <c r="D1819" s="22" t="s">
        <v>1621</v>
      </c>
      <c r="E1819" s="21" t="n">
        <v>1065</v>
      </c>
      <c r="F1819" s="22" t="s">
        <v>1624</v>
      </c>
      <c r="G1819" s="27" t="n">
        <v>93</v>
      </c>
      <c r="H1819" s="17" t="n">
        <v>19.3</v>
      </c>
      <c r="I1819" s="17" t="n">
        <f aca="false">ROUND(G1819*H1819,2)</f>
        <v>1794.9</v>
      </c>
      <c r="J1819" s="22" t="s">
        <v>725</v>
      </c>
    </row>
    <row r="1820" customFormat="false" ht="15" hidden="false" customHeight="false" outlineLevel="0" collapsed="false">
      <c r="A1820" s="22" t="s">
        <v>1567</v>
      </c>
      <c r="B1820" s="23" t="n">
        <v>46249</v>
      </c>
      <c r="C1820" s="22" t="s">
        <v>939</v>
      </c>
      <c r="D1820" s="22" t="s">
        <v>1621</v>
      </c>
      <c r="E1820" s="21" t="n">
        <v>1065</v>
      </c>
      <c r="F1820" s="22" t="s">
        <v>1623</v>
      </c>
      <c r="G1820" s="27" t="n">
        <v>15</v>
      </c>
      <c r="H1820" s="17" t="n">
        <v>139.57</v>
      </c>
      <c r="I1820" s="17" t="n">
        <f aca="false">ROUND(G1820*H1820,2)</f>
        <v>2093.55</v>
      </c>
      <c r="J1820" s="22" t="s">
        <v>725</v>
      </c>
    </row>
    <row r="1821" customFormat="false" ht="15" hidden="false" customHeight="false" outlineLevel="0" collapsed="false">
      <c r="A1821" s="22" t="s">
        <v>1567</v>
      </c>
      <c r="B1821" s="23" t="n">
        <v>46249</v>
      </c>
      <c r="C1821" s="22" t="s">
        <v>939</v>
      </c>
      <c r="D1821" s="22" t="s">
        <v>1621</v>
      </c>
      <c r="E1821" s="21" t="n">
        <v>1065</v>
      </c>
      <c r="F1821" s="22" t="s">
        <v>1624</v>
      </c>
      <c r="G1821" s="27" t="n">
        <v>135</v>
      </c>
      <c r="H1821" s="17" t="n">
        <v>19.64</v>
      </c>
      <c r="I1821" s="17" t="n">
        <f aca="false">ROUND(G1821*H1821,2)</f>
        <v>2651.4</v>
      </c>
      <c r="J1821" s="22" t="s">
        <v>725</v>
      </c>
    </row>
    <row r="1822" customFormat="false" ht="15" hidden="false" customHeight="false" outlineLevel="0" collapsed="false">
      <c r="A1822" s="22" t="s">
        <v>1567</v>
      </c>
      <c r="B1822" s="23" t="n">
        <v>46249</v>
      </c>
      <c r="C1822" s="22" t="s">
        <v>939</v>
      </c>
      <c r="D1822" s="22" t="s">
        <v>1621</v>
      </c>
      <c r="E1822" s="21" t="n">
        <v>1065</v>
      </c>
      <c r="F1822" s="22" t="s">
        <v>1623</v>
      </c>
      <c r="G1822" s="27" t="n">
        <v>13</v>
      </c>
      <c r="H1822" s="17" t="n">
        <v>143.35</v>
      </c>
      <c r="I1822" s="17" t="n">
        <f aca="false">ROUND(G1822*H1822,2)</f>
        <v>1863.55</v>
      </c>
      <c r="J1822" s="22" t="s">
        <v>725</v>
      </c>
    </row>
    <row r="1823" customFormat="false" ht="15" hidden="false" customHeight="false" outlineLevel="0" collapsed="false">
      <c r="A1823" s="22" t="s">
        <v>1567</v>
      </c>
      <c r="B1823" s="23" t="n">
        <v>46249</v>
      </c>
      <c r="C1823" s="22" t="s">
        <v>939</v>
      </c>
      <c r="D1823" s="22" t="s">
        <v>1621</v>
      </c>
      <c r="E1823" s="21" t="n">
        <v>1065</v>
      </c>
      <c r="F1823" s="22" t="s">
        <v>1622</v>
      </c>
      <c r="G1823" s="27" t="n">
        <v>21</v>
      </c>
      <c r="H1823" s="17" t="n">
        <v>99.66</v>
      </c>
      <c r="I1823" s="17" t="n">
        <f aca="false">ROUND(G1823*H1823,2)</f>
        <v>2092.86</v>
      </c>
      <c r="J1823" s="22" t="s">
        <v>725</v>
      </c>
    </row>
    <row r="1824" customFormat="false" ht="15" hidden="false" customHeight="false" outlineLevel="0" collapsed="false">
      <c r="A1824" s="22" t="s">
        <v>1539</v>
      </c>
      <c r="B1824" s="23" t="n">
        <v>46238</v>
      </c>
      <c r="C1824" s="22" t="s">
        <v>944</v>
      </c>
      <c r="D1824" s="22" t="s">
        <v>1654</v>
      </c>
      <c r="E1824" s="21" t="n">
        <v>1065</v>
      </c>
      <c r="F1824" s="22" t="s">
        <v>1655</v>
      </c>
      <c r="G1824" s="27" t="n">
        <v>1</v>
      </c>
      <c r="H1824" s="17" t="n">
        <v>911.15</v>
      </c>
      <c r="I1824" s="17" t="n">
        <f aca="false">ROUND(G1824*H1824,2)</f>
        <v>911.15</v>
      </c>
      <c r="J1824" s="22" t="s">
        <v>725</v>
      </c>
    </row>
    <row r="1825" customFormat="false" ht="15" hidden="false" customHeight="false" outlineLevel="0" collapsed="false">
      <c r="A1825" s="22" t="s">
        <v>1539</v>
      </c>
      <c r="B1825" s="23" t="n">
        <v>46238</v>
      </c>
      <c r="C1825" s="22" t="s">
        <v>944</v>
      </c>
      <c r="D1825" s="22" t="s">
        <v>1654</v>
      </c>
      <c r="E1825" s="21" t="n">
        <v>1065</v>
      </c>
      <c r="F1825" s="22" t="s">
        <v>1656</v>
      </c>
      <c r="G1825" s="27" t="n">
        <v>1</v>
      </c>
      <c r="H1825" s="17" t="n">
        <v>1495.24</v>
      </c>
      <c r="I1825" s="17" t="n">
        <f aca="false">ROUND(G1825*H1825,2)</f>
        <v>1495.24</v>
      </c>
      <c r="J1825" s="22" t="s">
        <v>725</v>
      </c>
    </row>
    <row r="1826" customFormat="false" ht="15" hidden="false" customHeight="false" outlineLevel="0" collapsed="false">
      <c r="A1826" s="22" t="s">
        <v>1539</v>
      </c>
      <c r="B1826" s="23" t="n">
        <v>46238</v>
      </c>
      <c r="C1826" s="22" t="s">
        <v>944</v>
      </c>
      <c r="D1826" s="22" t="s">
        <v>1654</v>
      </c>
      <c r="E1826" s="21" t="n">
        <v>1065</v>
      </c>
      <c r="F1826" s="22" t="s">
        <v>1656</v>
      </c>
      <c r="G1826" s="27" t="n">
        <v>1</v>
      </c>
      <c r="H1826" s="17" t="n">
        <v>1517.56</v>
      </c>
      <c r="I1826" s="17" t="n">
        <f aca="false">ROUND(G1826*H1826,2)</f>
        <v>1517.56</v>
      </c>
      <c r="J1826" s="22" t="s">
        <v>725</v>
      </c>
    </row>
    <row r="1827" customFormat="false" ht="15" hidden="false" customHeight="false" outlineLevel="0" collapsed="false">
      <c r="A1827" s="22" t="s">
        <v>1390</v>
      </c>
      <c r="B1827" s="23" t="n">
        <v>46166</v>
      </c>
      <c r="C1827" s="22" t="s">
        <v>1021</v>
      </c>
      <c r="D1827" s="22" t="s">
        <v>1630</v>
      </c>
      <c r="E1827" s="21" t="n">
        <v>1065</v>
      </c>
      <c r="F1827" s="22" t="s">
        <v>1631</v>
      </c>
      <c r="G1827" s="27" t="n">
        <v>6</v>
      </c>
      <c r="H1827" s="17" t="n">
        <v>244.23</v>
      </c>
      <c r="I1827" s="17" t="n">
        <f aca="false">ROUND(G1827*H1827,2)</f>
        <v>1465.38</v>
      </c>
      <c r="J1827" s="22" t="s">
        <v>728</v>
      </c>
    </row>
    <row r="1828" customFormat="false" ht="15" hidden="false" customHeight="false" outlineLevel="0" collapsed="false">
      <c r="A1828" s="22" t="s">
        <v>1390</v>
      </c>
      <c r="B1828" s="23" t="n">
        <v>46166</v>
      </c>
      <c r="C1828" s="22" t="s">
        <v>1021</v>
      </c>
      <c r="D1828" s="22" t="s">
        <v>1630</v>
      </c>
      <c r="E1828" s="21" t="n">
        <v>1065</v>
      </c>
      <c r="F1828" s="22" t="s">
        <v>1652</v>
      </c>
      <c r="G1828" s="27" t="n">
        <v>29</v>
      </c>
      <c r="H1828" s="17" t="n">
        <v>71.53</v>
      </c>
      <c r="I1828" s="17" t="n">
        <f aca="false">ROUND(G1828*H1828,2)</f>
        <v>2074.37</v>
      </c>
      <c r="J1828" s="22" t="s">
        <v>728</v>
      </c>
    </row>
    <row r="1829" customFormat="false" ht="15" hidden="false" customHeight="false" outlineLevel="0" collapsed="false">
      <c r="A1829" s="22" t="s">
        <v>1343</v>
      </c>
      <c r="B1829" s="23" t="n">
        <v>46149</v>
      </c>
      <c r="C1829" s="22" t="s">
        <v>937</v>
      </c>
      <c r="D1829" s="22" t="s">
        <v>1618</v>
      </c>
      <c r="E1829" s="21" t="n">
        <v>1065</v>
      </c>
      <c r="F1829" s="22" t="s">
        <v>1653</v>
      </c>
      <c r="G1829" s="27" t="n">
        <v>21</v>
      </c>
      <c r="H1829" s="17" t="n">
        <v>100.79</v>
      </c>
      <c r="I1829" s="17" t="n">
        <f aca="false">ROUND(G1829*H1829,2)</f>
        <v>2116.59</v>
      </c>
      <c r="J1829" s="22" t="s">
        <v>725</v>
      </c>
    </row>
    <row r="1830" customFormat="false" ht="15" hidden="false" customHeight="false" outlineLevel="0" collapsed="false">
      <c r="A1830" s="22" t="s">
        <v>1343</v>
      </c>
      <c r="B1830" s="23" t="n">
        <v>46149</v>
      </c>
      <c r="C1830" s="22" t="s">
        <v>937</v>
      </c>
      <c r="D1830" s="22" t="s">
        <v>1618</v>
      </c>
      <c r="E1830" s="21" t="n">
        <v>1065</v>
      </c>
      <c r="F1830" s="22" t="s">
        <v>1620</v>
      </c>
      <c r="G1830" s="27" t="n">
        <v>227</v>
      </c>
      <c r="H1830" s="17" t="n">
        <v>9.64</v>
      </c>
      <c r="I1830" s="17" t="n">
        <f aca="false">ROUND(G1830*H1830,2)</f>
        <v>2188.28</v>
      </c>
      <c r="J1830" s="22" t="s">
        <v>725</v>
      </c>
    </row>
    <row r="1831" customFormat="false" ht="15" hidden="false" customHeight="false" outlineLevel="0" collapsed="false">
      <c r="A1831" s="22" t="s">
        <v>1343</v>
      </c>
      <c r="B1831" s="23" t="n">
        <v>46149</v>
      </c>
      <c r="C1831" s="22" t="s">
        <v>937</v>
      </c>
      <c r="D1831" s="22" t="s">
        <v>1618</v>
      </c>
      <c r="E1831" s="21" t="n">
        <v>1065</v>
      </c>
      <c r="F1831" s="22" t="s">
        <v>1620</v>
      </c>
      <c r="G1831" s="27" t="n">
        <v>71</v>
      </c>
      <c r="H1831" s="17" t="n">
        <v>9.63</v>
      </c>
      <c r="I1831" s="17" t="n">
        <f aca="false">ROUND(G1831*H1831,2)</f>
        <v>683.73</v>
      </c>
      <c r="J1831" s="22" t="s">
        <v>725</v>
      </c>
    </row>
    <row r="1832" customFormat="false" ht="15" hidden="false" customHeight="false" outlineLevel="0" collapsed="false">
      <c r="A1832" s="22" t="s">
        <v>1458</v>
      </c>
      <c r="B1832" s="23" t="n">
        <v>46196</v>
      </c>
      <c r="C1832" s="22" t="s">
        <v>929</v>
      </c>
      <c r="D1832" s="22" t="s">
        <v>1637</v>
      </c>
      <c r="E1832" s="21" t="n">
        <v>1065</v>
      </c>
      <c r="F1832" s="22" t="s">
        <v>1638</v>
      </c>
      <c r="G1832" s="27" t="n">
        <v>11</v>
      </c>
      <c r="H1832" s="17" t="n">
        <v>213.8</v>
      </c>
      <c r="I1832" s="17" t="n">
        <f aca="false">ROUND(G1832*H1832,2)</f>
        <v>2351.8</v>
      </c>
      <c r="J1832" s="22" t="s">
        <v>728</v>
      </c>
    </row>
    <row r="1833" customFormat="false" ht="15" hidden="false" customHeight="false" outlineLevel="0" collapsed="false">
      <c r="A1833" s="22" t="s">
        <v>1458</v>
      </c>
      <c r="B1833" s="23" t="n">
        <v>46196</v>
      </c>
      <c r="C1833" s="22" t="s">
        <v>929</v>
      </c>
      <c r="D1833" s="22" t="s">
        <v>1637</v>
      </c>
      <c r="E1833" s="21" t="n">
        <v>1065</v>
      </c>
      <c r="F1833" s="22" t="s">
        <v>1639</v>
      </c>
      <c r="G1833" s="27" t="n">
        <v>1</v>
      </c>
      <c r="H1833" s="17" t="n">
        <v>2100.02</v>
      </c>
      <c r="I1833" s="17" t="n">
        <f aca="false">ROUND(G1833*H1833,2)</f>
        <v>2100.02</v>
      </c>
      <c r="J1833" s="22" t="s">
        <v>728</v>
      </c>
    </row>
    <row r="1834" customFormat="false" ht="15" hidden="false" customHeight="false" outlineLevel="0" collapsed="false">
      <c r="A1834" s="22" t="s">
        <v>1458</v>
      </c>
      <c r="B1834" s="23" t="n">
        <v>46196</v>
      </c>
      <c r="C1834" s="22" t="s">
        <v>929</v>
      </c>
      <c r="D1834" s="22" t="s">
        <v>1637</v>
      </c>
      <c r="E1834" s="21" t="n">
        <v>1065</v>
      </c>
      <c r="F1834" s="22" t="s">
        <v>1647</v>
      </c>
      <c r="G1834" s="27" t="n">
        <v>29</v>
      </c>
      <c r="H1834" s="17" t="n">
        <v>40.81</v>
      </c>
      <c r="I1834" s="17" t="n">
        <f aca="false">ROUND(G1834*H1834,2)</f>
        <v>1183.49</v>
      </c>
      <c r="J1834" s="22" t="s">
        <v>728</v>
      </c>
    </row>
    <row r="1835" customFormat="false" ht="15" hidden="false" customHeight="false" outlineLevel="0" collapsed="false">
      <c r="A1835" s="22" t="s">
        <v>1428</v>
      </c>
      <c r="B1835" s="23" t="n">
        <v>46185</v>
      </c>
      <c r="C1835" s="22" t="s">
        <v>939</v>
      </c>
      <c r="D1835" s="22" t="s">
        <v>1621</v>
      </c>
      <c r="E1835" s="21" t="n">
        <v>1065</v>
      </c>
      <c r="F1835" s="22" t="s">
        <v>1623</v>
      </c>
      <c r="G1835" s="27" t="n">
        <v>9</v>
      </c>
      <c r="H1835" s="17" t="n">
        <v>145.35</v>
      </c>
      <c r="I1835" s="17" t="n">
        <f aca="false">ROUND(G1835*H1835,2)</f>
        <v>1308.15</v>
      </c>
      <c r="J1835" s="22" t="s">
        <v>725</v>
      </c>
    </row>
    <row r="1836" customFormat="false" ht="15" hidden="false" customHeight="false" outlineLevel="0" collapsed="false">
      <c r="A1836" s="22" t="s">
        <v>1428</v>
      </c>
      <c r="B1836" s="23" t="n">
        <v>46185</v>
      </c>
      <c r="C1836" s="22" t="s">
        <v>939</v>
      </c>
      <c r="D1836" s="22" t="s">
        <v>1621</v>
      </c>
      <c r="E1836" s="21" t="n">
        <v>1065</v>
      </c>
      <c r="F1836" s="22" t="s">
        <v>1624</v>
      </c>
      <c r="G1836" s="27" t="n">
        <v>71</v>
      </c>
      <c r="H1836" s="17" t="n">
        <v>20.27</v>
      </c>
      <c r="I1836" s="17" t="n">
        <f aca="false">ROUND(G1836*H1836,2)</f>
        <v>1439.17</v>
      </c>
      <c r="J1836" s="22" t="s">
        <v>725</v>
      </c>
    </row>
    <row r="1837" customFormat="false" ht="15" hidden="false" customHeight="false" outlineLevel="0" collapsed="false">
      <c r="A1837" s="22" t="s">
        <v>1428</v>
      </c>
      <c r="B1837" s="23" t="n">
        <v>46185</v>
      </c>
      <c r="C1837" s="22" t="s">
        <v>939</v>
      </c>
      <c r="D1837" s="22" t="s">
        <v>1621</v>
      </c>
      <c r="E1837" s="21" t="n">
        <v>1065</v>
      </c>
      <c r="F1837" s="22" t="s">
        <v>1622</v>
      </c>
      <c r="G1837" s="27" t="n">
        <v>7</v>
      </c>
      <c r="H1837" s="17" t="n">
        <v>96.12</v>
      </c>
      <c r="I1837" s="17" t="n">
        <f aca="false">ROUND(G1837*H1837,2)</f>
        <v>672.84</v>
      </c>
      <c r="J1837" s="22" t="s">
        <v>725</v>
      </c>
    </row>
    <row r="1838" customFormat="false" ht="15" hidden="false" customHeight="false" outlineLevel="0" collapsed="false">
      <c r="A1838" s="22" t="s">
        <v>1527</v>
      </c>
      <c r="B1838" s="23" t="n">
        <v>46235</v>
      </c>
      <c r="C1838" s="22" t="s">
        <v>944</v>
      </c>
      <c r="D1838" s="22" t="s">
        <v>1654</v>
      </c>
      <c r="E1838" s="21" t="n">
        <v>1065</v>
      </c>
      <c r="F1838" s="22" t="s">
        <v>1657</v>
      </c>
      <c r="G1838" s="27" t="n">
        <v>2</v>
      </c>
      <c r="H1838" s="17" t="n">
        <v>691.03</v>
      </c>
      <c r="I1838" s="17" t="n">
        <f aca="false">ROUND(G1838*H1838,2)</f>
        <v>1382.06</v>
      </c>
      <c r="J1838" s="22" t="s">
        <v>725</v>
      </c>
    </row>
    <row r="1839" customFormat="false" ht="15" hidden="false" customHeight="false" outlineLevel="0" collapsed="false">
      <c r="A1839" s="22" t="s">
        <v>1527</v>
      </c>
      <c r="B1839" s="23" t="n">
        <v>46235</v>
      </c>
      <c r="C1839" s="22" t="s">
        <v>944</v>
      </c>
      <c r="D1839" s="22" t="s">
        <v>1654</v>
      </c>
      <c r="E1839" s="21" t="n">
        <v>1065</v>
      </c>
      <c r="F1839" s="22" t="s">
        <v>1656</v>
      </c>
      <c r="G1839" s="27" t="n">
        <v>1</v>
      </c>
      <c r="H1839" s="17" t="n">
        <v>1523.18</v>
      </c>
      <c r="I1839" s="17" t="n">
        <f aca="false">ROUND(G1839*H1839,2)</f>
        <v>1523.18</v>
      </c>
      <c r="J1839" s="22" t="s">
        <v>725</v>
      </c>
    </row>
    <row r="1840" customFormat="false" ht="15" hidden="false" customHeight="false" outlineLevel="0" collapsed="false">
      <c r="A1840" s="22" t="s">
        <v>1527</v>
      </c>
      <c r="B1840" s="23" t="n">
        <v>46235</v>
      </c>
      <c r="C1840" s="22" t="s">
        <v>944</v>
      </c>
      <c r="D1840" s="22" t="s">
        <v>1654</v>
      </c>
      <c r="E1840" s="21" t="n">
        <v>1065</v>
      </c>
      <c r="F1840" s="22" t="s">
        <v>1656</v>
      </c>
      <c r="G1840" s="27" t="n">
        <v>1</v>
      </c>
      <c r="H1840" s="17" t="n">
        <v>1491.08</v>
      </c>
      <c r="I1840" s="17" t="n">
        <f aca="false">ROUND(G1840*H1840,2)</f>
        <v>1491.08</v>
      </c>
      <c r="J1840" s="22" t="s">
        <v>725</v>
      </c>
    </row>
    <row r="1841" customFormat="false" ht="15" hidden="false" customHeight="false" outlineLevel="0" collapsed="false">
      <c r="A1841" s="22" t="s">
        <v>1471</v>
      </c>
      <c r="B1841" s="23" t="n">
        <v>46200</v>
      </c>
      <c r="C1841" s="22" t="s">
        <v>935</v>
      </c>
      <c r="D1841" s="22" t="s">
        <v>1648</v>
      </c>
      <c r="E1841" s="21" t="n">
        <v>1065</v>
      </c>
      <c r="F1841" s="22" t="s">
        <v>1649</v>
      </c>
      <c r="G1841" s="27" t="n">
        <v>13</v>
      </c>
      <c r="H1841" s="17" t="n">
        <v>172.4</v>
      </c>
      <c r="I1841" s="17" t="n">
        <f aca="false">ROUND(G1841*H1841,2)</f>
        <v>2241.2</v>
      </c>
      <c r="J1841" s="22" t="s">
        <v>728</v>
      </c>
    </row>
    <row r="1842" customFormat="false" ht="15" hidden="false" customHeight="false" outlineLevel="0" collapsed="false">
      <c r="A1842" s="22" t="s">
        <v>1471</v>
      </c>
      <c r="B1842" s="23" t="n">
        <v>46200</v>
      </c>
      <c r="C1842" s="22" t="s">
        <v>935</v>
      </c>
      <c r="D1842" s="22" t="s">
        <v>1648</v>
      </c>
      <c r="E1842" s="21" t="n">
        <v>1065</v>
      </c>
      <c r="F1842" s="22" t="s">
        <v>1649</v>
      </c>
      <c r="G1842" s="27" t="n">
        <v>4</v>
      </c>
      <c r="H1842" s="17" t="n">
        <v>162.45</v>
      </c>
      <c r="I1842" s="17" t="n">
        <f aca="false">ROUND(G1842*H1842,2)</f>
        <v>649.8</v>
      </c>
      <c r="J1842" s="22" t="s">
        <v>728</v>
      </c>
    </row>
    <row r="1843" customFormat="false" ht="15" hidden="false" customHeight="false" outlineLevel="0" collapsed="false">
      <c r="A1843" s="22" t="s">
        <v>1471</v>
      </c>
      <c r="B1843" s="23" t="n">
        <v>46200</v>
      </c>
      <c r="C1843" s="22" t="s">
        <v>935</v>
      </c>
      <c r="D1843" s="22" t="s">
        <v>1648</v>
      </c>
      <c r="E1843" s="21" t="n">
        <v>1065</v>
      </c>
      <c r="F1843" s="22" t="s">
        <v>1650</v>
      </c>
      <c r="G1843" s="27" t="n">
        <v>56</v>
      </c>
      <c r="H1843" s="17" t="n">
        <v>45.24</v>
      </c>
      <c r="I1843" s="17" t="n">
        <f aca="false">ROUND(G1843*H1843,2)</f>
        <v>2533.44</v>
      </c>
      <c r="J1843" s="22" t="s">
        <v>728</v>
      </c>
    </row>
    <row r="1844" customFormat="false" ht="15" hidden="false" customHeight="false" outlineLevel="0" collapsed="false">
      <c r="A1844" s="22" t="s">
        <v>1516</v>
      </c>
      <c r="B1844" s="23" t="n">
        <v>46226</v>
      </c>
      <c r="C1844" s="22" t="s">
        <v>929</v>
      </c>
      <c r="D1844" s="22" t="s">
        <v>1637</v>
      </c>
      <c r="E1844" s="21" t="n">
        <v>1065</v>
      </c>
      <c r="F1844" s="22" t="s">
        <v>1639</v>
      </c>
      <c r="G1844" s="27" t="n">
        <v>1</v>
      </c>
      <c r="H1844" s="17" t="n">
        <v>2208.74</v>
      </c>
      <c r="I1844" s="17" t="n">
        <f aca="false">ROUND(G1844*H1844,2)</f>
        <v>2208.74</v>
      </c>
      <c r="J1844" s="22" t="s">
        <v>725</v>
      </c>
    </row>
    <row r="1845" customFormat="false" ht="15" hidden="false" customHeight="false" outlineLevel="0" collapsed="false">
      <c r="A1845" s="22" t="s">
        <v>1516</v>
      </c>
      <c r="B1845" s="23" t="n">
        <v>46226</v>
      </c>
      <c r="C1845" s="22" t="s">
        <v>929</v>
      </c>
      <c r="D1845" s="22" t="s">
        <v>1637</v>
      </c>
      <c r="E1845" s="21" t="n">
        <v>1065</v>
      </c>
      <c r="F1845" s="22" t="s">
        <v>1647</v>
      </c>
      <c r="G1845" s="27" t="n">
        <v>41</v>
      </c>
      <c r="H1845" s="17" t="n">
        <v>43.69</v>
      </c>
      <c r="I1845" s="17" t="n">
        <f aca="false">ROUND(G1845*H1845,2)</f>
        <v>1791.29</v>
      </c>
      <c r="J1845" s="22" t="s">
        <v>725</v>
      </c>
    </row>
    <row r="1846" customFormat="false" ht="15" hidden="false" customHeight="false" outlineLevel="0" collapsed="false">
      <c r="A1846" s="22" t="s">
        <v>1516</v>
      </c>
      <c r="B1846" s="23" t="n">
        <v>46226</v>
      </c>
      <c r="C1846" s="22" t="s">
        <v>929</v>
      </c>
      <c r="D1846" s="22" t="s">
        <v>1637</v>
      </c>
      <c r="E1846" s="21" t="n">
        <v>1065</v>
      </c>
      <c r="F1846" s="22" t="s">
        <v>1638</v>
      </c>
      <c r="G1846" s="27" t="n">
        <v>10</v>
      </c>
      <c r="H1846" s="17" t="n">
        <v>215.69</v>
      </c>
      <c r="I1846" s="17" t="n">
        <f aca="false">ROUND(G1846*H1846,2)</f>
        <v>2156.9</v>
      </c>
      <c r="J1846" s="22" t="s">
        <v>725</v>
      </c>
    </row>
    <row r="1847" customFormat="false" ht="15" hidden="false" customHeight="false" outlineLevel="0" collapsed="false">
      <c r="A1847" s="22" t="s">
        <v>1516</v>
      </c>
      <c r="B1847" s="23" t="n">
        <v>46226</v>
      </c>
      <c r="C1847" s="22" t="s">
        <v>929</v>
      </c>
      <c r="D1847" s="22" t="s">
        <v>1637</v>
      </c>
      <c r="E1847" s="21" t="n">
        <v>1065</v>
      </c>
      <c r="F1847" s="22" t="s">
        <v>1647</v>
      </c>
      <c r="G1847" s="27" t="n">
        <v>42</v>
      </c>
      <c r="H1847" s="17" t="n">
        <v>43.5</v>
      </c>
      <c r="I1847" s="17" t="n">
        <f aca="false">ROUND(G1847*H1847,2)</f>
        <v>1827</v>
      </c>
      <c r="J1847" s="22" t="s">
        <v>725</v>
      </c>
    </row>
    <row r="1848" customFormat="false" ht="15" hidden="false" customHeight="false" outlineLevel="0" collapsed="false">
      <c r="A1848" s="22" t="s">
        <v>1516</v>
      </c>
      <c r="B1848" s="23" t="n">
        <v>46226</v>
      </c>
      <c r="C1848" s="22" t="s">
        <v>929</v>
      </c>
      <c r="D1848" s="22" t="s">
        <v>1637</v>
      </c>
      <c r="E1848" s="21" t="n">
        <v>1065</v>
      </c>
      <c r="F1848" s="22" t="s">
        <v>1647</v>
      </c>
      <c r="G1848" s="27" t="n">
        <v>29</v>
      </c>
      <c r="H1848" s="17" t="n">
        <v>43.31</v>
      </c>
      <c r="I1848" s="17" t="n">
        <f aca="false">ROUND(G1848*H1848,2)</f>
        <v>1255.99</v>
      </c>
      <c r="J1848" s="22" t="s">
        <v>725</v>
      </c>
    </row>
    <row r="1849" customFormat="false" ht="15" hidden="false" customHeight="false" outlineLevel="0" collapsed="false">
      <c r="A1849" s="22" t="s">
        <v>1504</v>
      </c>
      <c r="B1849" s="23" t="n">
        <v>46218</v>
      </c>
      <c r="C1849" s="22" t="s">
        <v>944</v>
      </c>
      <c r="D1849" s="22" t="s">
        <v>1654</v>
      </c>
      <c r="E1849" s="21" t="n">
        <v>1065</v>
      </c>
      <c r="F1849" s="22" t="s">
        <v>1655</v>
      </c>
      <c r="G1849" s="27" t="n">
        <v>2</v>
      </c>
      <c r="H1849" s="17" t="n">
        <v>938.45</v>
      </c>
      <c r="I1849" s="17" t="n">
        <f aca="false">ROUND(G1849*H1849,2)</f>
        <v>1876.9</v>
      </c>
      <c r="J1849" s="22" t="s">
        <v>725</v>
      </c>
    </row>
    <row r="1850" customFormat="false" ht="15" hidden="false" customHeight="false" outlineLevel="0" collapsed="false">
      <c r="A1850" s="22" t="s">
        <v>1504</v>
      </c>
      <c r="B1850" s="23" t="n">
        <v>46218</v>
      </c>
      <c r="C1850" s="22" t="s">
        <v>944</v>
      </c>
      <c r="D1850" s="22" t="s">
        <v>1654</v>
      </c>
      <c r="E1850" s="21" t="n">
        <v>1065</v>
      </c>
      <c r="F1850" s="22" t="s">
        <v>1656</v>
      </c>
      <c r="G1850" s="27" t="n">
        <v>1</v>
      </c>
      <c r="H1850" s="17" t="n">
        <v>1524.36</v>
      </c>
      <c r="I1850" s="17" t="n">
        <f aca="false">ROUND(G1850*H1850,2)</f>
        <v>1524.36</v>
      </c>
      <c r="J1850" s="22" t="s">
        <v>725</v>
      </c>
    </row>
    <row r="1851" customFormat="false" ht="15" hidden="false" customHeight="false" outlineLevel="0" collapsed="false">
      <c r="A1851" s="22" t="s">
        <v>1504</v>
      </c>
      <c r="B1851" s="23" t="n">
        <v>46218</v>
      </c>
      <c r="C1851" s="22" t="s">
        <v>944</v>
      </c>
      <c r="D1851" s="22" t="s">
        <v>1654</v>
      </c>
      <c r="E1851" s="21" t="n">
        <v>1065</v>
      </c>
      <c r="F1851" s="22" t="s">
        <v>1656</v>
      </c>
      <c r="G1851" s="27" t="n">
        <v>2</v>
      </c>
      <c r="H1851" s="17" t="n">
        <v>1547.71</v>
      </c>
      <c r="I1851" s="17" t="n">
        <f aca="false">ROUND(G1851*H1851,2)</f>
        <v>3095.42</v>
      </c>
      <c r="J1851" s="22" t="s">
        <v>725</v>
      </c>
    </row>
    <row r="1852" customFormat="false" ht="15" hidden="false" customHeight="false" outlineLevel="0" collapsed="false">
      <c r="A1852" s="22" t="s">
        <v>1504</v>
      </c>
      <c r="B1852" s="23" t="n">
        <v>46218</v>
      </c>
      <c r="C1852" s="22" t="s">
        <v>944</v>
      </c>
      <c r="D1852" s="22" t="s">
        <v>1654</v>
      </c>
      <c r="E1852" s="21" t="n">
        <v>1065</v>
      </c>
      <c r="F1852" s="22" t="s">
        <v>1655</v>
      </c>
      <c r="G1852" s="27" t="n">
        <v>1</v>
      </c>
      <c r="H1852" s="17" t="n">
        <v>895.55</v>
      </c>
      <c r="I1852" s="17" t="n">
        <f aca="false">ROUND(G1852*H1852,2)</f>
        <v>895.55</v>
      </c>
      <c r="J1852" s="22" t="s">
        <v>725</v>
      </c>
    </row>
    <row r="1853" customFormat="false" ht="15" hidden="false" customHeight="false" outlineLevel="0" collapsed="false">
      <c r="A1853" s="22" t="s">
        <v>1504</v>
      </c>
      <c r="B1853" s="23" t="n">
        <v>46218</v>
      </c>
      <c r="C1853" s="22" t="s">
        <v>944</v>
      </c>
      <c r="D1853" s="22" t="s">
        <v>1654</v>
      </c>
      <c r="E1853" s="21" t="n">
        <v>1065</v>
      </c>
      <c r="F1853" s="22" t="s">
        <v>1657</v>
      </c>
      <c r="G1853" s="27" t="n">
        <v>1</v>
      </c>
      <c r="H1853" s="17" t="n">
        <v>687.97</v>
      </c>
      <c r="I1853" s="17" t="n">
        <f aca="false">ROUND(G1853*H1853,2)</f>
        <v>687.97</v>
      </c>
      <c r="J1853" s="22" t="s">
        <v>725</v>
      </c>
    </row>
    <row r="1854" customFormat="false" ht="15" hidden="false" customHeight="false" outlineLevel="0" collapsed="false">
      <c r="A1854" s="22" t="s">
        <v>1419</v>
      </c>
      <c r="B1854" s="23" t="n">
        <v>46181</v>
      </c>
      <c r="C1854" s="22" t="s">
        <v>935</v>
      </c>
      <c r="D1854" s="22" t="s">
        <v>1648</v>
      </c>
      <c r="E1854" s="21" t="n">
        <v>1065</v>
      </c>
      <c r="F1854" s="22" t="s">
        <v>1651</v>
      </c>
      <c r="G1854" s="27" t="n">
        <v>28</v>
      </c>
      <c r="H1854" s="17" t="n">
        <v>37.78</v>
      </c>
      <c r="I1854" s="17" t="n">
        <f aca="false">ROUND(G1854*H1854,2)</f>
        <v>1057.84</v>
      </c>
      <c r="J1854" s="22" t="s">
        <v>725</v>
      </c>
    </row>
    <row r="1855" customFormat="false" ht="15" hidden="false" customHeight="false" outlineLevel="0" collapsed="false">
      <c r="A1855" s="22" t="s">
        <v>1419</v>
      </c>
      <c r="B1855" s="23" t="n">
        <v>46181</v>
      </c>
      <c r="C1855" s="22" t="s">
        <v>935</v>
      </c>
      <c r="D1855" s="22" t="s">
        <v>1648</v>
      </c>
      <c r="E1855" s="21" t="n">
        <v>1065</v>
      </c>
      <c r="F1855" s="22" t="s">
        <v>1649</v>
      </c>
      <c r="G1855" s="27" t="n">
        <v>6</v>
      </c>
      <c r="H1855" s="17" t="n">
        <v>175.89</v>
      </c>
      <c r="I1855" s="17" t="n">
        <f aca="false">ROUND(G1855*H1855,2)</f>
        <v>1055.34</v>
      </c>
      <c r="J1855" s="22" t="s">
        <v>725</v>
      </c>
    </row>
    <row r="1856" customFormat="false" ht="15" hidden="false" customHeight="false" outlineLevel="0" collapsed="false">
      <c r="A1856" s="22" t="s">
        <v>1419</v>
      </c>
      <c r="B1856" s="23" t="n">
        <v>46181</v>
      </c>
      <c r="C1856" s="22" t="s">
        <v>935</v>
      </c>
      <c r="D1856" s="22" t="s">
        <v>1648</v>
      </c>
      <c r="E1856" s="21" t="n">
        <v>1065</v>
      </c>
      <c r="F1856" s="22" t="s">
        <v>1649</v>
      </c>
      <c r="G1856" s="27" t="n">
        <v>16</v>
      </c>
      <c r="H1856" s="17" t="n">
        <v>171.02</v>
      </c>
      <c r="I1856" s="17" t="n">
        <f aca="false">ROUND(G1856*H1856,2)</f>
        <v>2736.32</v>
      </c>
      <c r="J1856" s="22" t="s">
        <v>725</v>
      </c>
    </row>
    <row r="1857" customFormat="false" ht="15" hidden="false" customHeight="false" outlineLevel="0" collapsed="false">
      <c r="A1857" s="22" t="s">
        <v>1419</v>
      </c>
      <c r="B1857" s="23" t="n">
        <v>46181</v>
      </c>
      <c r="C1857" s="22" t="s">
        <v>935</v>
      </c>
      <c r="D1857" s="22" t="s">
        <v>1648</v>
      </c>
      <c r="E1857" s="21" t="n">
        <v>1065</v>
      </c>
      <c r="F1857" s="22" t="s">
        <v>1651</v>
      </c>
      <c r="G1857" s="27" t="n">
        <v>40</v>
      </c>
      <c r="H1857" s="17" t="n">
        <v>36.63</v>
      </c>
      <c r="I1857" s="17" t="n">
        <f aca="false">ROUND(G1857*H1857,2)</f>
        <v>1465.2</v>
      </c>
      <c r="J1857" s="22" t="s">
        <v>725</v>
      </c>
    </row>
    <row r="1858" customFormat="false" ht="15" hidden="false" customHeight="false" outlineLevel="0" collapsed="false">
      <c r="A1858" s="22" t="s">
        <v>1447</v>
      </c>
      <c r="B1858" s="23" t="n">
        <v>46193</v>
      </c>
      <c r="C1858" s="22" t="s">
        <v>1021</v>
      </c>
      <c r="D1858" s="22" t="s">
        <v>1630</v>
      </c>
      <c r="E1858" s="21" t="n">
        <v>1065</v>
      </c>
      <c r="F1858" s="22" t="s">
        <v>1631</v>
      </c>
      <c r="G1858" s="27" t="n">
        <v>3</v>
      </c>
      <c r="H1858" s="17" t="n">
        <v>241.45</v>
      </c>
      <c r="I1858" s="17" t="n">
        <f aca="false">ROUND(G1858*H1858,2)</f>
        <v>724.35</v>
      </c>
      <c r="J1858" s="22" t="s">
        <v>725</v>
      </c>
    </row>
    <row r="1859" customFormat="false" ht="15" hidden="false" customHeight="false" outlineLevel="0" collapsed="false">
      <c r="A1859" s="22" t="s">
        <v>1447</v>
      </c>
      <c r="B1859" s="23" t="n">
        <v>46193</v>
      </c>
      <c r="C1859" s="22" t="s">
        <v>1021</v>
      </c>
      <c r="D1859" s="22" t="s">
        <v>1630</v>
      </c>
      <c r="E1859" s="21" t="n">
        <v>1065</v>
      </c>
      <c r="F1859" s="22" t="s">
        <v>1632</v>
      </c>
      <c r="G1859" s="27" t="n">
        <v>10</v>
      </c>
      <c r="H1859" s="17" t="n">
        <v>117.23</v>
      </c>
      <c r="I1859" s="17" t="n">
        <f aca="false">ROUND(G1859*H1859,2)</f>
        <v>1172.3</v>
      </c>
      <c r="J1859" s="22" t="s">
        <v>725</v>
      </c>
    </row>
    <row r="1860" customFormat="false" ht="15" hidden="false" customHeight="false" outlineLevel="0" collapsed="false">
      <c r="A1860" s="22" t="s">
        <v>1447</v>
      </c>
      <c r="B1860" s="23" t="n">
        <v>46193</v>
      </c>
      <c r="C1860" s="22" t="s">
        <v>1021</v>
      </c>
      <c r="D1860" s="22" t="s">
        <v>1630</v>
      </c>
      <c r="E1860" s="21" t="n">
        <v>1065</v>
      </c>
      <c r="F1860" s="22" t="s">
        <v>1631</v>
      </c>
      <c r="G1860" s="27" t="n">
        <v>10</v>
      </c>
      <c r="H1860" s="17" t="n">
        <v>239.35</v>
      </c>
      <c r="I1860" s="17" t="n">
        <f aca="false">ROUND(G1860*H1860,2)</f>
        <v>2393.5</v>
      </c>
      <c r="J1860" s="22" t="s">
        <v>725</v>
      </c>
    </row>
    <row r="1861" customFormat="false" ht="15" hidden="false" customHeight="false" outlineLevel="0" collapsed="false">
      <c r="A1861" s="22" t="s">
        <v>1447</v>
      </c>
      <c r="B1861" s="23" t="n">
        <v>46193</v>
      </c>
      <c r="C1861" s="22" t="s">
        <v>1021</v>
      </c>
      <c r="D1861" s="22" t="s">
        <v>1630</v>
      </c>
      <c r="E1861" s="21" t="n">
        <v>1065</v>
      </c>
      <c r="F1861" s="22" t="s">
        <v>1631</v>
      </c>
      <c r="G1861" s="27" t="n">
        <v>3</v>
      </c>
      <c r="H1861" s="17" t="n">
        <v>228.5</v>
      </c>
      <c r="I1861" s="17" t="n">
        <f aca="false">ROUND(G1861*H1861,2)</f>
        <v>685.5</v>
      </c>
      <c r="J1861" s="22" t="s">
        <v>725</v>
      </c>
    </row>
    <row r="1862" customFormat="false" ht="15" hidden="false" customHeight="false" outlineLevel="0" collapsed="false">
      <c r="A1862" s="22" t="s">
        <v>1447</v>
      </c>
      <c r="B1862" s="23" t="n">
        <v>46193</v>
      </c>
      <c r="C1862" s="22" t="s">
        <v>1021</v>
      </c>
      <c r="D1862" s="22" t="s">
        <v>1630</v>
      </c>
      <c r="E1862" s="21" t="n">
        <v>1065</v>
      </c>
      <c r="F1862" s="22" t="s">
        <v>1632</v>
      </c>
      <c r="G1862" s="27" t="n">
        <v>14</v>
      </c>
      <c r="H1862" s="17" t="n">
        <v>113.85</v>
      </c>
      <c r="I1862" s="17" t="n">
        <f aca="false">ROUND(G1862*H1862,2)</f>
        <v>1593.9</v>
      </c>
      <c r="J1862" s="22" t="s">
        <v>725</v>
      </c>
    </row>
    <row r="1863" customFormat="false" ht="15" hidden="false" customHeight="false" outlineLevel="0" collapsed="false">
      <c r="A1863" s="22" t="s">
        <v>1501</v>
      </c>
      <c r="B1863" s="23" t="n">
        <v>46216</v>
      </c>
      <c r="C1863" s="22" t="s">
        <v>986</v>
      </c>
      <c r="D1863" s="22" t="s">
        <v>1640</v>
      </c>
      <c r="E1863" s="21" t="n">
        <v>1065</v>
      </c>
      <c r="F1863" s="22" t="s">
        <v>1642</v>
      </c>
      <c r="G1863" s="27" t="n">
        <v>1</v>
      </c>
      <c r="H1863" s="17" t="n">
        <v>4065.91</v>
      </c>
      <c r="I1863" s="17" t="n">
        <f aca="false">ROUND(G1863*H1863,2)</f>
        <v>4065.91</v>
      </c>
      <c r="J1863" s="22" t="s">
        <v>725</v>
      </c>
    </row>
    <row r="1864" customFormat="false" ht="15" hidden="false" customHeight="false" outlineLevel="0" collapsed="false">
      <c r="A1864" s="22" t="s">
        <v>1501</v>
      </c>
      <c r="B1864" s="23" t="n">
        <v>46216</v>
      </c>
      <c r="C1864" s="22" t="s">
        <v>986</v>
      </c>
      <c r="D1864" s="22" t="s">
        <v>1640</v>
      </c>
      <c r="E1864" s="21" t="n">
        <v>1065</v>
      </c>
      <c r="F1864" s="22" t="s">
        <v>1643</v>
      </c>
      <c r="G1864" s="27" t="n">
        <v>1</v>
      </c>
      <c r="H1864" s="17" t="n">
        <v>7695.04</v>
      </c>
      <c r="I1864" s="17" t="n">
        <f aca="false">ROUND(G1864*H1864,2)</f>
        <v>7695.04</v>
      </c>
      <c r="J1864" s="22" t="s">
        <v>725</v>
      </c>
    </row>
    <row r="1865" customFormat="false" ht="15" hidden="false" customHeight="false" outlineLevel="0" collapsed="false">
      <c r="A1865" s="22" t="s">
        <v>1501</v>
      </c>
      <c r="B1865" s="23" t="n">
        <v>46216</v>
      </c>
      <c r="C1865" s="22" t="s">
        <v>986</v>
      </c>
      <c r="D1865" s="22" t="s">
        <v>1640</v>
      </c>
      <c r="E1865" s="21" t="n">
        <v>1065</v>
      </c>
      <c r="F1865" s="22" t="s">
        <v>1641</v>
      </c>
      <c r="G1865" s="27" t="n">
        <v>1</v>
      </c>
      <c r="H1865" s="17" t="n">
        <v>9879.19</v>
      </c>
      <c r="I1865" s="17" t="n">
        <f aca="false">ROUND(G1865*H1865,2)</f>
        <v>9879.19</v>
      </c>
      <c r="J1865" s="22" t="s">
        <v>725</v>
      </c>
    </row>
    <row r="1866" customFormat="false" ht="15" hidden="false" customHeight="false" outlineLevel="0" collapsed="false">
      <c r="A1866" s="22" t="s">
        <v>1501</v>
      </c>
      <c r="B1866" s="23" t="n">
        <v>46216</v>
      </c>
      <c r="C1866" s="22" t="s">
        <v>986</v>
      </c>
      <c r="D1866" s="22" t="s">
        <v>1640</v>
      </c>
      <c r="E1866" s="21" t="n">
        <v>1065</v>
      </c>
      <c r="F1866" s="22" t="s">
        <v>1641</v>
      </c>
      <c r="G1866" s="27" t="n">
        <v>1</v>
      </c>
      <c r="H1866" s="17" t="n">
        <v>9872.63</v>
      </c>
      <c r="I1866" s="17" t="n">
        <f aca="false">ROUND(G1866*H1866,2)</f>
        <v>9872.63</v>
      </c>
      <c r="J1866" s="22" t="s">
        <v>725</v>
      </c>
    </row>
    <row r="1867" customFormat="false" ht="15" hidden="false" customHeight="false" outlineLevel="0" collapsed="false">
      <c r="A1867" s="22" t="s">
        <v>1501</v>
      </c>
      <c r="B1867" s="23" t="n">
        <v>46216</v>
      </c>
      <c r="C1867" s="22" t="s">
        <v>986</v>
      </c>
      <c r="D1867" s="22" t="s">
        <v>1640</v>
      </c>
      <c r="E1867" s="21" t="n">
        <v>1065</v>
      </c>
      <c r="F1867" s="22" t="s">
        <v>1642</v>
      </c>
      <c r="G1867" s="27" t="n">
        <v>1</v>
      </c>
      <c r="H1867" s="17" t="n">
        <v>4067.64</v>
      </c>
      <c r="I1867" s="17" t="n">
        <f aca="false">ROUND(G1867*H1867,2)</f>
        <v>4067.64</v>
      </c>
      <c r="J1867" s="22" t="s">
        <v>725</v>
      </c>
    </row>
    <row r="1868" customFormat="false" ht="15" hidden="false" customHeight="false" outlineLevel="0" collapsed="false">
      <c r="A1868" s="22" t="s">
        <v>1548</v>
      </c>
      <c r="B1868" s="23" t="n">
        <v>46242</v>
      </c>
      <c r="C1868" s="22" t="s">
        <v>964</v>
      </c>
      <c r="D1868" s="22" t="s">
        <v>1630</v>
      </c>
      <c r="E1868" s="21" t="n">
        <v>1065</v>
      </c>
      <c r="F1868" s="22" t="s">
        <v>1631</v>
      </c>
      <c r="G1868" s="27" t="n">
        <v>3</v>
      </c>
      <c r="H1868" s="17" t="n">
        <v>239.59</v>
      </c>
      <c r="I1868" s="17" t="n">
        <f aca="false">ROUND(G1868*H1868,2)</f>
        <v>718.77</v>
      </c>
      <c r="J1868" s="22" t="s">
        <v>725</v>
      </c>
    </row>
    <row r="1869" customFormat="false" ht="15" hidden="false" customHeight="false" outlineLevel="0" collapsed="false">
      <c r="A1869" s="22" t="s">
        <v>1548</v>
      </c>
      <c r="B1869" s="23" t="n">
        <v>46242</v>
      </c>
      <c r="C1869" s="22" t="s">
        <v>964</v>
      </c>
      <c r="D1869" s="22" t="s">
        <v>1630</v>
      </c>
      <c r="E1869" s="21" t="n">
        <v>1065</v>
      </c>
      <c r="F1869" s="22" t="s">
        <v>1632</v>
      </c>
      <c r="G1869" s="27" t="n">
        <v>13</v>
      </c>
      <c r="H1869" s="17" t="n">
        <v>118.94</v>
      </c>
      <c r="I1869" s="17" t="n">
        <f aca="false">ROUND(G1869*H1869,2)</f>
        <v>1546.22</v>
      </c>
      <c r="J1869" s="22" t="s">
        <v>725</v>
      </c>
    </row>
    <row r="1870" customFormat="false" ht="15" hidden="false" customHeight="false" outlineLevel="0" collapsed="false">
      <c r="A1870" s="22" t="s">
        <v>1548</v>
      </c>
      <c r="B1870" s="23" t="n">
        <v>46242</v>
      </c>
      <c r="C1870" s="22" t="s">
        <v>964</v>
      </c>
      <c r="D1870" s="22" t="s">
        <v>1630</v>
      </c>
      <c r="E1870" s="21" t="n">
        <v>1065</v>
      </c>
      <c r="F1870" s="22" t="s">
        <v>1631</v>
      </c>
      <c r="G1870" s="27" t="n">
        <v>9</v>
      </c>
      <c r="H1870" s="17" t="n">
        <v>234.13</v>
      </c>
      <c r="I1870" s="17" t="n">
        <f aca="false">ROUND(G1870*H1870,2)</f>
        <v>2107.17</v>
      </c>
      <c r="J1870" s="22" t="s">
        <v>725</v>
      </c>
    </row>
    <row r="1871" customFormat="false" ht="15" hidden="false" customHeight="false" outlineLevel="0" collapsed="false">
      <c r="A1871" s="22" t="s">
        <v>1548</v>
      </c>
      <c r="B1871" s="23" t="n">
        <v>46242</v>
      </c>
      <c r="C1871" s="22" t="s">
        <v>964</v>
      </c>
      <c r="D1871" s="22" t="s">
        <v>1630</v>
      </c>
      <c r="E1871" s="21" t="n">
        <v>1065</v>
      </c>
      <c r="F1871" s="22" t="s">
        <v>1652</v>
      </c>
      <c r="G1871" s="27" t="n">
        <v>32</v>
      </c>
      <c r="H1871" s="17" t="n">
        <v>76.31</v>
      </c>
      <c r="I1871" s="17" t="n">
        <f aca="false">ROUND(G1871*H1871,2)</f>
        <v>2441.92</v>
      </c>
      <c r="J1871" s="22" t="s">
        <v>725</v>
      </c>
    </row>
    <row r="1872" customFormat="false" ht="15" hidden="false" customHeight="false" outlineLevel="0" collapsed="false">
      <c r="A1872" s="22" t="s">
        <v>1548</v>
      </c>
      <c r="B1872" s="23" t="n">
        <v>46242</v>
      </c>
      <c r="C1872" s="22" t="s">
        <v>964</v>
      </c>
      <c r="D1872" s="22" t="s">
        <v>1630</v>
      </c>
      <c r="E1872" s="21" t="n">
        <v>1065</v>
      </c>
      <c r="F1872" s="22" t="s">
        <v>1632</v>
      </c>
      <c r="G1872" s="27" t="n">
        <v>7</v>
      </c>
      <c r="H1872" s="17" t="n">
        <v>119.06</v>
      </c>
      <c r="I1872" s="17" t="n">
        <f aca="false">ROUND(G1872*H1872,2)</f>
        <v>833.42</v>
      </c>
      <c r="J1872" s="22" t="s">
        <v>725</v>
      </c>
    </row>
    <row r="1873" customFormat="false" ht="15" hidden="false" customHeight="false" outlineLevel="0" collapsed="false">
      <c r="A1873" s="22" t="s">
        <v>1448</v>
      </c>
      <c r="B1873" s="23" t="n">
        <v>46193</v>
      </c>
      <c r="C1873" s="22" t="s">
        <v>935</v>
      </c>
      <c r="D1873" s="22" t="s">
        <v>1648</v>
      </c>
      <c r="E1873" s="21" t="n">
        <v>1065</v>
      </c>
      <c r="F1873" s="22" t="s">
        <v>1650</v>
      </c>
      <c r="G1873" s="27" t="n">
        <v>34</v>
      </c>
      <c r="H1873" s="17" t="n">
        <v>43.6</v>
      </c>
      <c r="I1873" s="17" t="n">
        <f aca="false">ROUND(G1873*H1873,2)</f>
        <v>1482.4</v>
      </c>
      <c r="J1873" s="22" t="s">
        <v>725</v>
      </c>
    </row>
    <row r="1874" customFormat="false" ht="15" hidden="false" customHeight="false" outlineLevel="0" collapsed="false">
      <c r="A1874" s="22" t="s">
        <v>1448</v>
      </c>
      <c r="B1874" s="23" t="n">
        <v>46193</v>
      </c>
      <c r="C1874" s="22" t="s">
        <v>935</v>
      </c>
      <c r="D1874" s="22" t="s">
        <v>1648</v>
      </c>
      <c r="E1874" s="21" t="n">
        <v>1065</v>
      </c>
      <c r="F1874" s="22" t="s">
        <v>1651</v>
      </c>
      <c r="G1874" s="27" t="n">
        <v>24</v>
      </c>
      <c r="H1874" s="17" t="n">
        <v>37.09</v>
      </c>
      <c r="I1874" s="17" t="n">
        <f aca="false">ROUND(G1874*H1874,2)</f>
        <v>890.16</v>
      </c>
      <c r="J1874" s="22" t="s">
        <v>725</v>
      </c>
    </row>
    <row r="1875" customFormat="false" ht="15" hidden="false" customHeight="false" outlineLevel="0" collapsed="false">
      <c r="A1875" s="22" t="s">
        <v>1546</v>
      </c>
      <c r="B1875" s="23" t="n">
        <v>46241</v>
      </c>
      <c r="C1875" s="22" t="s">
        <v>944</v>
      </c>
      <c r="D1875" s="22" t="s">
        <v>1654</v>
      </c>
      <c r="E1875" s="21" t="n">
        <v>1065</v>
      </c>
      <c r="F1875" s="22" t="s">
        <v>1655</v>
      </c>
      <c r="G1875" s="27" t="n">
        <v>2</v>
      </c>
      <c r="H1875" s="17" t="n">
        <v>896.33</v>
      </c>
      <c r="I1875" s="17" t="n">
        <f aca="false">ROUND(G1875*H1875,2)</f>
        <v>1792.66</v>
      </c>
      <c r="J1875" s="22" t="s">
        <v>728</v>
      </c>
    </row>
    <row r="1876" customFormat="false" ht="15" hidden="false" customHeight="false" outlineLevel="0" collapsed="false">
      <c r="A1876" s="22" t="s">
        <v>1546</v>
      </c>
      <c r="B1876" s="23" t="n">
        <v>46241</v>
      </c>
      <c r="C1876" s="22" t="s">
        <v>944</v>
      </c>
      <c r="D1876" s="22" t="s">
        <v>1654</v>
      </c>
      <c r="E1876" s="21" t="n">
        <v>1065</v>
      </c>
      <c r="F1876" s="22" t="s">
        <v>1655</v>
      </c>
      <c r="G1876" s="27" t="n">
        <v>3</v>
      </c>
      <c r="H1876" s="17" t="n">
        <v>942.12</v>
      </c>
      <c r="I1876" s="17" t="n">
        <f aca="false">ROUND(G1876*H1876,2)</f>
        <v>2826.36</v>
      </c>
      <c r="J1876" s="22" t="s">
        <v>728</v>
      </c>
    </row>
    <row r="1877" customFormat="false" ht="15" hidden="false" customHeight="false" outlineLevel="0" collapsed="false">
      <c r="A1877" s="22" t="s">
        <v>1546</v>
      </c>
      <c r="B1877" s="23" t="n">
        <v>46241</v>
      </c>
      <c r="C1877" s="22" t="s">
        <v>944</v>
      </c>
      <c r="D1877" s="22" t="s">
        <v>1654</v>
      </c>
      <c r="E1877" s="21" t="n">
        <v>1065</v>
      </c>
      <c r="F1877" s="22" t="s">
        <v>1656</v>
      </c>
      <c r="G1877" s="27" t="n">
        <v>1</v>
      </c>
      <c r="H1877" s="17" t="n">
        <v>1463.01</v>
      </c>
      <c r="I1877" s="17" t="n">
        <f aca="false">ROUND(G1877*H1877,2)</f>
        <v>1463.01</v>
      </c>
      <c r="J1877" s="22" t="s">
        <v>728</v>
      </c>
    </row>
    <row r="1878" customFormat="false" ht="15" hidden="false" customHeight="false" outlineLevel="0" collapsed="false">
      <c r="A1878" s="22" t="s">
        <v>1546</v>
      </c>
      <c r="B1878" s="23" t="n">
        <v>46241</v>
      </c>
      <c r="C1878" s="22" t="s">
        <v>944</v>
      </c>
      <c r="D1878" s="22" t="s">
        <v>1654</v>
      </c>
      <c r="E1878" s="21" t="n">
        <v>1065</v>
      </c>
      <c r="F1878" s="22" t="s">
        <v>1657</v>
      </c>
      <c r="G1878" s="27" t="n">
        <v>3</v>
      </c>
      <c r="H1878" s="17" t="n">
        <v>668.36</v>
      </c>
      <c r="I1878" s="17" t="n">
        <f aca="false">ROUND(G1878*H1878,2)</f>
        <v>2005.08</v>
      </c>
      <c r="J1878" s="22" t="s">
        <v>728</v>
      </c>
    </row>
    <row r="1879" customFormat="false" ht="15" hidden="false" customHeight="false" outlineLevel="0" collapsed="false">
      <c r="A1879" s="22" t="s">
        <v>1385</v>
      </c>
      <c r="B1879" s="23" t="n">
        <v>46163</v>
      </c>
      <c r="C1879" s="22" t="s">
        <v>949</v>
      </c>
      <c r="D1879" s="22" t="s">
        <v>1644</v>
      </c>
      <c r="E1879" s="21" t="n">
        <v>1065</v>
      </c>
      <c r="F1879" s="22" t="s">
        <v>1645</v>
      </c>
      <c r="G1879" s="27" t="n">
        <v>3</v>
      </c>
      <c r="H1879" s="17" t="n">
        <v>615</v>
      </c>
      <c r="I1879" s="17" t="n">
        <f aca="false">ROUND(G1879*H1879,2)</f>
        <v>1845</v>
      </c>
      <c r="J1879" s="22" t="s">
        <v>725</v>
      </c>
    </row>
    <row r="1880" customFormat="false" ht="15" hidden="false" customHeight="false" outlineLevel="0" collapsed="false">
      <c r="A1880" s="22" t="s">
        <v>1385</v>
      </c>
      <c r="B1880" s="23" t="n">
        <v>46163</v>
      </c>
      <c r="C1880" s="22" t="s">
        <v>949</v>
      </c>
      <c r="D1880" s="22" t="s">
        <v>1644</v>
      </c>
      <c r="E1880" s="21" t="n">
        <v>1065</v>
      </c>
      <c r="F1880" s="22" t="s">
        <v>1645</v>
      </c>
      <c r="G1880" s="27" t="n">
        <v>4</v>
      </c>
      <c r="H1880" s="17" t="n">
        <v>633.3</v>
      </c>
      <c r="I1880" s="17" t="n">
        <f aca="false">ROUND(G1880*H1880,2)</f>
        <v>2533.2</v>
      </c>
      <c r="J1880" s="22" t="s">
        <v>725</v>
      </c>
    </row>
    <row r="1881" customFormat="false" ht="15" hidden="false" customHeight="false" outlineLevel="0" collapsed="false">
      <c r="A1881" s="22" t="s">
        <v>1581</v>
      </c>
      <c r="B1881" s="23" t="n">
        <v>46259</v>
      </c>
      <c r="C1881" s="22" t="s">
        <v>944</v>
      </c>
      <c r="D1881" s="22" t="s">
        <v>1654</v>
      </c>
      <c r="E1881" s="21" t="n">
        <v>1065</v>
      </c>
      <c r="F1881" s="22" t="s">
        <v>1657</v>
      </c>
      <c r="G1881" s="27" t="n">
        <v>2</v>
      </c>
      <c r="H1881" s="17" t="n">
        <v>710.52</v>
      </c>
      <c r="I1881" s="17" t="n">
        <f aca="false">ROUND(G1881*H1881,2)</f>
        <v>1421.04</v>
      </c>
      <c r="J1881" s="22" t="s">
        <v>725</v>
      </c>
    </row>
    <row r="1882" customFormat="false" ht="15" hidden="false" customHeight="false" outlineLevel="0" collapsed="false">
      <c r="A1882" s="22" t="s">
        <v>1581</v>
      </c>
      <c r="B1882" s="23" t="n">
        <v>46259</v>
      </c>
      <c r="C1882" s="22" t="s">
        <v>944</v>
      </c>
      <c r="D1882" s="22" t="s">
        <v>1654</v>
      </c>
      <c r="E1882" s="21" t="n">
        <v>1065</v>
      </c>
      <c r="F1882" s="22" t="s">
        <v>1655</v>
      </c>
      <c r="G1882" s="27" t="n">
        <v>1</v>
      </c>
      <c r="H1882" s="17" t="n">
        <v>955.9</v>
      </c>
      <c r="I1882" s="17" t="n">
        <f aca="false">ROUND(G1882*H1882,2)</f>
        <v>955.9</v>
      </c>
      <c r="J1882" s="22" t="s">
        <v>725</v>
      </c>
    </row>
    <row r="1883" customFormat="false" ht="15" hidden="false" customHeight="false" outlineLevel="0" collapsed="false">
      <c r="A1883" s="22" t="s">
        <v>1581</v>
      </c>
      <c r="B1883" s="23" t="n">
        <v>46259</v>
      </c>
      <c r="C1883" s="22" t="s">
        <v>944</v>
      </c>
      <c r="D1883" s="22" t="s">
        <v>1654</v>
      </c>
      <c r="E1883" s="21" t="n">
        <v>1065</v>
      </c>
      <c r="F1883" s="22" t="s">
        <v>1656</v>
      </c>
      <c r="G1883" s="27" t="n">
        <v>1</v>
      </c>
      <c r="H1883" s="17" t="n">
        <v>1431.28</v>
      </c>
      <c r="I1883" s="17" t="n">
        <f aca="false">ROUND(G1883*H1883,2)</f>
        <v>1431.28</v>
      </c>
      <c r="J1883" s="22" t="s">
        <v>725</v>
      </c>
    </row>
    <row r="1884" customFormat="false" ht="15" hidden="false" customHeight="false" outlineLevel="0" collapsed="false">
      <c r="A1884" s="22" t="s">
        <v>1581</v>
      </c>
      <c r="B1884" s="23" t="n">
        <v>46259</v>
      </c>
      <c r="C1884" s="22" t="s">
        <v>944</v>
      </c>
      <c r="D1884" s="22" t="s">
        <v>1654</v>
      </c>
      <c r="E1884" s="21" t="n">
        <v>1065</v>
      </c>
      <c r="F1884" s="22" t="s">
        <v>1657</v>
      </c>
      <c r="G1884" s="27" t="n">
        <v>3</v>
      </c>
      <c r="H1884" s="17" t="n">
        <v>691.15</v>
      </c>
      <c r="I1884" s="17" t="n">
        <f aca="false">ROUND(G1884*H1884,2)</f>
        <v>2073.45</v>
      </c>
      <c r="J1884" s="22" t="s">
        <v>725</v>
      </c>
    </row>
    <row r="1885" customFormat="false" ht="15" hidden="false" customHeight="false" outlineLevel="0" collapsed="false">
      <c r="A1885" s="22" t="s">
        <v>1581</v>
      </c>
      <c r="B1885" s="23" t="n">
        <v>46259</v>
      </c>
      <c r="C1885" s="22" t="s">
        <v>944</v>
      </c>
      <c r="D1885" s="22" t="s">
        <v>1654</v>
      </c>
      <c r="E1885" s="21" t="n">
        <v>1065</v>
      </c>
      <c r="F1885" s="22" t="s">
        <v>1657</v>
      </c>
      <c r="G1885" s="27" t="n">
        <v>1</v>
      </c>
      <c r="H1885" s="17" t="n">
        <v>703.42</v>
      </c>
      <c r="I1885" s="17" t="n">
        <f aca="false">ROUND(G1885*H1885,2)</f>
        <v>703.42</v>
      </c>
      <c r="J1885" s="22" t="s">
        <v>725</v>
      </c>
    </row>
    <row r="1886" customFormat="false" ht="15" hidden="false" customHeight="false" outlineLevel="0" collapsed="false">
      <c r="A1886" s="22" t="s">
        <v>1333</v>
      </c>
      <c r="B1886" s="23" t="n">
        <v>46146</v>
      </c>
      <c r="C1886" s="22" t="s">
        <v>935</v>
      </c>
      <c r="D1886" s="22" t="s">
        <v>1648</v>
      </c>
      <c r="E1886" s="21" t="n">
        <v>1065</v>
      </c>
      <c r="F1886" s="22" t="s">
        <v>1650</v>
      </c>
      <c r="G1886" s="27" t="n">
        <v>56</v>
      </c>
      <c r="H1886" s="17" t="n">
        <v>45.64</v>
      </c>
      <c r="I1886" s="17" t="n">
        <f aca="false">ROUND(G1886*H1886,2)</f>
        <v>2555.84</v>
      </c>
      <c r="J1886" s="22" t="s">
        <v>725</v>
      </c>
    </row>
    <row r="1887" customFormat="false" ht="15" hidden="false" customHeight="false" outlineLevel="0" collapsed="false">
      <c r="A1887" s="22" t="s">
        <v>1333</v>
      </c>
      <c r="B1887" s="23" t="n">
        <v>46146</v>
      </c>
      <c r="C1887" s="22" t="s">
        <v>935</v>
      </c>
      <c r="D1887" s="22" t="s">
        <v>1648</v>
      </c>
      <c r="E1887" s="21" t="n">
        <v>1065</v>
      </c>
      <c r="F1887" s="22" t="s">
        <v>1650</v>
      </c>
      <c r="G1887" s="27" t="n">
        <v>38</v>
      </c>
      <c r="H1887" s="17" t="n">
        <v>45.48</v>
      </c>
      <c r="I1887" s="17" t="n">
        <f aca="false">ROUND(G1887*H1887,2)</f>
        <v>1728.24</v>
      </c>
      <c r="J1887" s="22" t="s">
        <v>725</v>
      </c>
    </row>
    <row r="1888" customFormat="false" ht="15" hidden="false" customHeight="false" outlineLevel="0" collapsed="false">
      <c r="A1888" s="22" t="s">
        <v>1333</v>
      </c>
      <c r="B1888" s="23" t="n">
        <v>46146</v>
      </c>
      <c r="C1888" s="22" t="s">
        <v>935</v>
      </c>
      <c r="D1888" s="22" t="s">
        <v>1648</v>
      </c>
      <c r="E1888" s="21" t="n">
        <v>1065</v>
      </c>
      <c r="F1888" s="22" t="s">
        <v>1650</v>
      </c>
      <c r="G1888" s="27" t="n">
        <v>53</v>
      </c>
      <c r="H1888" s="17" t="n">
        <v>45.17</v>
      </c>
      <c r="I1888" s="17" t="n">
        <f aca="false">ROUND(G1888*H1888,2)</f>
        <v>2394.01</v>
      </c>
      <c r="J1888" s="22" t="s">
        <v>725</v>
      </c>
    </row>
    <row r="1889" customFormat="false" ht="15" hidden="false" customHeight="false" outlineLevel="0" collapsed="false">
      <c r="A1889" s="22" t="s">
        <v>1339</v>
      </c>
      <c r="B1889" s="23" t="n">
        <v>46148</v>
      </c>
      <c r="C1889" s="22" t="s">
        <v>939</v>
      </c>
      <c r="D1889" s="22" t="s">
        <v>1621</v>
      </c>
      <c r="E1889" s="21" t="n">
        <v>1066</v>
      </c>
      <c r="F1889" s="22" t="s">
        <v>1622</v>
      </c>
      <c r="G1889" s="27" t="n">
        <v>6</v>
      </c>
      <c r="H1889" s="17" t="n">
        <v>97.46</v>
      </c>
      <c r="I1889" s="17" t="n">
        <f aca="false">ROUND(G1889*H1889,2)</f>
        <v>584.76</v>
      </c>
      <c r="J1889" s="22" t="s">
        <v>725</v>
      </c>
    </row>
    <row r="1890" customFormat="false" ht="15" hidden="false" customHeight="false" outlineLevel="0" collapsed="false">
      <c r="A1890" s="22" t="s">
        <v>1339</v>
      </c>
      <c r="B1890" s="23" t="n">
        <v>46148</v>
      </c>
      <c r="C1890" s="22" t="s">
        <v>939</v>
      </c>
      <c r="D1890" s="22" t="s">
        <v>1621</v>
      </c>
      <c r="E1890" s="21" t="n">
        <v>1066</v>
      </c>
      <c r="F1890" s="22" t="s">
        <v>1624</v>
      </c>
      <c r="G1890" s="27" t="n">
        <v>55</v>
      </c>
      <c r="H1890" s="17" t="n">
        <v>19.79</v>
      </c>
      <c r="I1890" s="17" t="n">
        <f aca="false">ROUND(G1890*H1890,2)</f>
        <v>1088.45</v>
      </c>
      <c r="J1890" s="22" t="s">
        <v>725</v>
      </c>
    </row>
    <row r="1891" customFormat="false" ht="15" hidden="false" customHeight="false" outlineLevel="0" collapsed="false">
      <c r="A1891" s="22" t="s">
        <v>1339</v>
      </c>
      <c r="B1891" s="23" t="n">
        <v>46148</v>
      </c>
      <c r="C1891" s="22" t="s">
        <v>939</v>
      </c>
      <c r="D1891" s="22" t="s">
        <v>1621</v>
      </c>
      <c r="E1891" s="21" t="n">
        <v>1066</v>
      </c>
      <c r="F1891" s="22" t="s">
        <v>1622</v>
      </c>
      <c r="G1891" s="27" t="n">
        <v>16</v>
      </c>
      <c r="H1891" s="17" t="n">
        <v>99.54</v>
      </c>
      <c r="I1891" s="17" t="n">
        <f aca="false">ROUND(G1891*H1891,2)</f>
        <v>1592.64</v>
      </c>
      <c r="J1891" s="22" t="s">
        <v>725</v>
      </c>
    </row>
    <row r="1892" customFormat="false" ht="15" hidden="false" customHeight="false" outlineLevel="0" collapsed="false">
      <c r="A1892" s="22" t="s">
        <v>1340</v>
      </c>
      <c r="B1892" s="23" t="n">
        <v>46148</v>
      </c>
      <c r="C1892" s="22" t="s">
        <v>946</v>
      </c>
      <c r="D1892" s="22" t="s">
        <v>1640</v>
      </c>
      <c r="E1892" s="21" t="n">
        <v>1066</v>
      </c>
      <c r="F1892" s="22" t="s">
        <v>1642</v>
      </c>
      <c r="G1892" s="27" t="n">
        <v>1</v>
      </c>
      <c r="H1892" s="17" t="n">
        <v>3882.72</v>
      </c>
      <c r="I1892" s="17" t="n">
        <f aca="false">ROUND(G1892*H1892,2)</f>
        <v>3882.72</v>
      </c>
      <c r="J1892" s="22" t="s">
        <v>725</v>
      </c>
    </row>
    <row r="1893" customFormat="false" ht="15" hidden="false" customHeight="false" outlineLevel="0" collapsed="false">
      <c r="A1893" s="22" t="s">
        <v>1340</v>
      </c>
      <c r="B1893" s="23" t="n">
        <v>46148</v>
      </c>
      <c r="C1893" s="22" t="s">
        <v>946</v>
      </c>
      <c r="D1893" s="22" t="s">
        <v>1640</v>
      </c>
      <c r="E1893" s="21" t="n">
        <v>1066</v>
      </c>
      <c r="F1893" s="22" t="s">
        <v>1641</v>
      </c>
      <c r="G1893" s="27" t="n">
        <v>1</v>
      </c>
      <c r="H1893" s="17" t="n">
        <v>9880.92</v>
      </c>
      <c r="I1893" s="17" t="n">
        <f aca="false">ROUND(G1893*H1893,2)</f>
        <v>9880.92</v>
      </c>
      <c r="J1893" s="22" t="s">
        <v>725</v>
      </c>
    </row>
    <row r="1894" customFormat="false" ht="15" hidden="false" customHeight="false" outlineLevel="0" collapsed="false">
      <c r="A1894" s="22" t="s">
        <v>1340</v>
      </c>
      <c r="B1894" s="23" t="n">
        <v>46148</v>
      </c>
      <c r="C1894" s="22" t="s">
        <v>946</v>
      </c>
      <c r="D1894" s="22" t="s">
        <v>1640</v>
      </c>
      <c r="E1894" s="21" t="n">
        <v>1066</v>
      </c>
      <c r="F1894" s="22" t="s">
        <v>1641</v>
      </c>
      <c r="G1894" s="27" t="n">
        <v>1</v>
      </c>
      <c r="H1894" s="17" t="n">
        <v>10151.37</v>
      </c>
      <c r="I1894" s="17" t="n">
        <f aca="false">ROUND(G1894*H1894,2)</f>
        <v>10151.37</v>
      </c>
      <c r="J1894" s="22" t="s">
        <v>725</v>
      </c>
    </row>
    <row r="1895" customFormat="false" ht="15" hidden="false" customHeight="false" outlineLevel="0" collapsed="false">
      <c r="A1895" s="22" t="s">
        <v>1378</v>
      </c>
      <c r="B1895" s="23" t="n">
        <v>46160</v>
      </c>
      <c r="C1895" s="22" t="s">
        <v>989</v>
      </c>
      <c r="D1895" s="22" t="s">
        <v>1640</v>
      </c>
      <c r="E1895" s="21" t="n">
        <v>1066</v>
      </c>
      <c r="F1895" s="22" t="s">
        <v>1641</v>
      </c>
      <c r="G1895" s="27" t="n">
        <v>1</v>
      </c>
      <c r="H1895" s="17" t="n">
        <v>10168.6</v>
      </c>
      <c r="I1895" s="17" t="n">
        <f aca="false">ROUND(G1895*H1895,2)</f>
        <v>10168.6</v>
      </c>
      <c r="J1895" s="22" t="s">
        <v>725</v>
      </c>
    </row>
    <row r="1896" customFormat="false" ht="15" hidden="false" customHeight="false" outlineLevel="0" collapsed="false">
      <c r="A1896" s="22" t="s">
        <v>1378</v>
      </c>
      <c r="B1896" s="23" t="n">
        <v>46160</v>
      </c>
      <c r="C1896" s="22" t="s">
        <v>989</v>
      </c>
      <c r="D1896" s="22" t="s">
        <v>1640</v>
      </c>
      <c r="E1896" s="21" t="n">
        <v>1066</v>
      </c>
      <c r="F1896" s="22" t="s">
        <v>1642</v>
      </c>
      <c r="G1896" s="27" t="n">
        <v>1</v>
      </c>
      <c r="H1896" s="17" t="n">
        <v>3918.64</v>
      </c>
      <c r="I1896" s="17" t="n">
        <f aca="false">ROUND(G1896*H1896,2)</f>
        <v>3918.64</v>
      </c>
      <c r="J1896" s="22" t="s">
        <v>725</v>
      </c>
    </row>
    <row r="1897" customFormat="false" ht="15" hidden="false" customHeight="false" outlineLevel="0" collapsed="false">
      <c r="A1897" s="22" t="s">
        <v>1443</v>
      </c>
      <c r="B1897" s="23" t="n">
        <v>46191</v>
      </c>
      <c r="C1897" s="22" t="s">
        <v>939</v>
      </c>
      <c r="D1897" s="22" t="s">
        <v>1621</v>
      </c>
      <c r="E1897" s="21" t="n">
        <v>1067</v>
      </c>
      <c r="F1897" s="22" t="s">
        <v>1623</v>
      </c>
      <c r="G1897" s="27" t="n">
        <v>19</v>
      </c>
      <c r="H1897" s="17" t="n">
        <v>137.97</v>
      </c>
      <c r="I1897" s="17" t="n">
        <f aca="false">ROUND(G1897*H1897,2)</f>
        <v>2621.43</v>
      </c>
      <c r="J1897" s="22" t="s">
        <v>725</v>
      </c>
    </row>
    <row r="1898" customFormat="false" ht="15" hidden="false" customHeight="false" outlineLevel="0" collapsed="false">
      <c r="A1898" s="22" t="s">
        <v>1443</v>
      </c>
      <c r="B1898" s="23" t="n">
        <v>46191</v>
      </c>
      <c r="C1898" s="22" t="s">
        <v>939</v>
      </c>
      <c r="D1898" s="22" t="s">
        <v>1621</v>
      </c>
      <c r="E1898" s="21" t="n">
        <v>1067</v>
      </c>
      <c r="F1898" s="22" t="s">
        <v>1622</v>
      </c>
      <c r="G1898" s="27" t="n">
        <v>15</v>
      </c>
      <c r="H1898" s="17" t="n">
        <v>92.88</v>
      </c>
      <c r="I1898" s="17" t="n">
        <f aca="false">ROUND(G1898*H1898,2)</f>
        <v>1393.2</v>
      </c>
      <c r="J1898" s="22" t="s">
        <v>725</v>
      </c>
    </row>
    <row r="1899" customFormat="false" ht="15" hidden="false" customHeight="false" outlineLevel="0" collapsed="false">
      <c r="A1899" s="22" t="s">
        <v>1399</v>
      </c>
      <c r="B1899" s="23" t="n">
        <v>46170</v>
      </c>
      <c r="C1899" s="22" t="s">
        <v>949</v>
      </c>
      <c r="D1899" s="22" t="s">
        <v>1644</v>
      </c>
      <c r="E1899" s="21" t="n">
        <v>1067</v>
      </c>
      <c r="F1899" s="22" t="s">
        <v>1645</v>
      </c>
      <c r="G1899" s="27" t="n">
        <v>4</v>
      </c>
      <c r="H1899" s="17" t="n">
        <v>656.74</v>
      </c>
      <c r="I1899" s="17" t="n">
        <f aca="false">ROUND(G1899*H1899,2)</f>
        <v>2626.96</v>
      </c>
      <c r="J1899" s="22" t="s">
        <v>728</v>
      </c>
    </row>
    <row r="1900" customFormat="false" ht="15" hidden="false" customHeight="false" outlineLevel="0" collapsed="false">
      <c r="A1900" s="22" t="s">
        <v>1399</v>
      </c>
      <c r="B1900" s="23" t="n">
        <v>46170</v>
      </c>
      <c r="C1900" s="22" t="s">
        <v>949</v>
      </c>
      <c r="D1900" s="22" t="s">
        <v>1644</v>
      </c>
      <c r="E1900" s="21" t="n">
        <v>1067</v>
      </c>
      <c r="F1900" s="22" t="s">
        <v>1646</v>
      </c>
      <c r="G1900" s="27" t="n">
        <v>2</v>
      </c>
      <c r="H1900" s="17" t="n">
        <v>754.7</v>
      </c>
      <c r="I1900" s="17" t="n">
        <f aca="false">ROUND(G1900*H1900,2)</f>
        <v>1509.4</v>
      </c>
      <c r="J1900" s="22" t="s">
        <v>728</v>
      </c>
    </row>
    <row r="1901" customFormat="false" ht="15" hidden="false" customHeight="false" outlineLevel="0" collapsed="false">
      <c r="A1901" s="22" t="s">
        <v>1441</v>
      </c>
      <c r="B1901" s="23" t="n">
        <v>46189</v>
      </c>
      <c r="C1901" s="22" t="s">
        <v>935</v>
      </c>
      <c r="D1901" s="22" t="s">
        <v>1648</v>
      </c>
      <c r="E1901" s="21" t="n">
        <v>1067</v>
      </c>
      <c r="F1901" s="22" t="s">
        <v>1651</v>
      </c>
      <c r="G1901" s="27" t="n">
        <v>64</v>
      </c>
      <c r="H1901" s="17" t="n">
        <v>37.16</v>
      </c>
      <c r="I1901" s="17" t="n">
        <f aca="false">ROUND(G1901*H1901,2)</f>
        <v>2378.24</v>
      </c>
      <c r="J1901" s="22" t="s">
        <v>728</v>
      </c>
    </row>
    <row r="1902" customFormat="false" ht="15" hidden="false" customHeight="false" outlineLevel="0" collapsed="false">
      <c r="A1902" s="22" t="s">
        <v>1441</v>
      </c>
      <c r="B1902" s="23" t="n">
        <v>46189</v>
      </c>
      <c r="C1902" s="22" t="s">
        <v>935</v>
      </c>
      <c r="D1902" s="22" t="s">
        <v>1648</v>
      </c>
      <c r="E1902" s="21" t="n">
        <v>1067</v>
      </c>
      <c r="F1902" s="22" t="s">
        <v>1651</v>
      </c>
      <c r="G1902" s="27" t="n">
        <v>23</v>
      </c>
      <c r="H1902" s="17" t="n">
        <v>34.67</v>
      </c>
      <c r="I1902" s="17" t="n">
        <f aca="false">ROUND(G1902*H1902,2)</f>
        <v>797.41</v>
      </c>
      <c r="J1902" s="22" t="s">
        <v>728</v>
      </c>
    </row>
    <row r="1903" customFormat="false" ht="15" hidden="false" customHeight="false" outlineLevel="0" collapsed="false">
      <c r="A1903" s="22" t="s">
        <v>1441</v>
      </c>
      <c r="B1903" s="23" t="n">
        <v>46189</v>
      </c>
      <c r="C1903" s="22" t="s">
        <v>935</v>
      </c>
      <c r="D1903" s="22" t="s">
        <v>1648</v>
      </c>
      <c r="E1903" s="21" t="n">
        <v>1067</v>
      </c>
      <c r="F1903" s="22" t="s">
        <v>1649</v>
      </c>
      <c r="G1903" s="27" t="n">
        <v>11</v>
      </c>
      <c r="H1903" s="17" t="n">
        <v>163.24</v>
      </c>
      <c r="I1903" s="17" t="n">
        <f aca="false">ROUND(G1903*H1903,2)</f>
        <v>1795.64</v>
      </c>
      <c r="J1903" s="22" t="s">
        <v>728</v>
      </c>
    </row>
    <row r="1904" customFormat="false" ht="15" hidden="false" customHeight="false" outlineLevel="0" collapsed="false">
      <c r="A1904" s="22" t="s">
        <v>1441</v>
      </c>
      <c r="B1904" s="23" t="n">
        <v>46189</v>
      </c>
      <c r="C1904" s="22" t="s">
        <v>935</v>
      </c>
      <c r="D1904" s="22" t="s">
        <v>1648</v>
      </c>
      <c r="E1904" s="21" t="n">
        <v>1067</v>
      </c>
      <c r="F1904" s="22" t="s">
        <v>1649</v>
      </c>
      <c r="G1904" s="27" t="n">
        <v>5</v>
      </c>
      <c r="H1904" s="17" t="n">
        <v>173.19</v>
      </c>
      <c r="I1904" s="17" t="n">
        <f aca="false">ROUND(G1904*H1904,2)</f>
        <v>865.95</v>
      </c>
      <c r="J1904" s="22" t="s">
        <v>728</v>
      </c>
    </row>
    <row r="1905" customFormat="false" ht="15" hidden="false" customHeight="false" outlineLevel="0" collapsed="false">
      <c r="A1905" s="22" t="s">
        <v>1400</v>
      </c>
      <c r="B1905" s="23" t="n">
        <v>46170</v>
      </c>
      <c r="C1905" s="22" t="s">
        <v>949</v>
      </c>
      <c r="D1905" s="22" t="s">
        <v>1644</v>
      </c>
      <c r="E1905" s="21" t="n">
        <v>1067</v>
      </c>
      <c r="F1905" s="22" t="s">
        <v>1646</v>
      </c>
      <c r="G1905" s="27" t="n">
        <v>3</v>
      </c>
      <c r="H1905" s="17" t="n">
        <v>759.32</v>
      </c>
      <c r="I1905" s="17" t="n">
        <f aca="false">ROUND(G1905*H1905,2)</f>
        <v>2277.96</v>
      </c>
      <c r="J1905" s="22" t="s">
        <v>725</v>
      </c>
    </row>
    <row r="1906" customFormat="false" ht="15" hidden="false" customHeight="false" outlineLevel="0" collapsed="false">
      <c r="A1906" s="22" t="s">
        <v>1400</v>
      </c>
      <c r="B1906" s="23" t="n">
        <v>46170</v>
      </c>
      <c r="C1906" s="22" t="s">
        <v>949</v>
      </c>
      <c r="D1906" s="22" t="s">
        <v>1644</v>
      </c>
      <c r="E1906" s="21" t="n">
        <v>1067</v>
      </c>
      <c r="F1906" s="22" t="s">
        <v>1645</v>
      </c>
      <c r="G1906" s="27" t="n">
        <v>2</v>
      </c>
      <c r="H1906" s="17" t="n">
        <v>664.76</v>
      </c>
      <c r="I1906" s="17" t="n">
        <f aca="false">ROUND(G1906*H1906,2)</f>
        <v>1329.52</v>
      </c>
      <c r="J1906" s="22" t="s">
        <v>725</v>
      </c>
    </row>
    <row r="1907" customFormat="false" ht="15" hidden="false" customHeight="false" outlineLevel="0" collapsed="false">
      <c r="A1907" s="22" t="s">
        <v>1612</v>
      </c>
      <c r="B1907" s="23" t="n">
        <v>46295</v>
      </c>
      <c r="C1907" s="22" t="s">
        <v>1021</v>
      </c>
      <c r="D1907" s="22" t="s">
        <v>1630</v>
      </c>
      <c r="E1907" s="21" t="n">
        <v>1068</v>
      </c>
      <c r="F1907" s="22" t="s">
        <v>1632</v>
      </c>
      <c r="G1907" s="27" t="n">
        <v>11</v>
      </c>
      <c r="H1907" s="17" t="n">
        <v>121.36</v>
      </c>
      <c r="I1907" s="17" t="n">
        <f aca="false">ROUND(G1907*H1907,2)</f>
        <v>1334.96</v>
      </c>
      <c r="J1907" s="22" t="s">
        <v>725</v>
      </c>
    </row>
    <row r="1908" customFormat="false" ht="15" hidden="false" customHeight="false" outlineLevel="0" collapsed="false">
      <c r="A1908" s="22" t="s">
        <v>1612</v>
      </c>
      <c r="B1908" s="23" t="n">
        <v>46295</v>
      </c>
      <c r="C1908" s="22" t="s">
        <v>1021</v>
      </c>
      <c r="D1908" s="22" t="s">
        <v>1630</v>
      </c>
      <c r="E1908" s="21" t="n">
        <v>1068</v>
      </c>
      <c r="F1908" s="22" t="s">
        <v>1631</v>
      </c>
      <c r="G1908" s="27" t="n">
        <v>12</v>
      </c>
      <c r="H1908" s="17" t="n">
        <v>240.66</v>
      </c>
      <c r="I1908" s="17" t="n">
        <f aca="false">ROUND(G1908*H1908,2)</f>
        <v>2887.92</v>
      </c>
      <c r="J1908" s="22" t="s">
        <v>725</v>
      </c>
    </row>
    <row r="1909" customFormat="false" ht="15" hidden="false" customHeight="false" outlineLevel="0" collapsed="false">
      <c r="A1909" s="22" t="s">
        <v>1606</v>
      </c>
      <c r="B1909" s="23" t="n">
        <v>46289</v>
      </c>
      <c r="C1909" s="22" t="s">
        <v>986</v>
      </c>
      <c r="D1909" s="22" t="s">
        <v>1640</v>
      </c>
      <c r="E1909" s="21" t="n">
        <v>1068</v>
      </c>
      <c r="F1909" s="22" t="s">
        <v>1658</v>
      </c>
      <c r="G1909" s="27" t="n">
        <v>1</v>
      </c>
      <c r="H1909" s="17" t="n">
        <v>5978.86</v>
      </c>
      <c r="I1909" s="17" t="n">
        <f aca="false">ROUND(G1909*H1909,2)</f>
        <v>5978.86</v>
      </c>
      <c r="J1909" s="22" t="s">
        <v>725</v>
      </c>
    </row>
    <row r="1910" customFormat="false" ht="15" hidden="false" customHeight="false" outlineLevel="0" collapsed="false">
      <c r="A1910" s="22" t="s">
        <v>1606</v>
      </c>
      <c r="B1910" s="23" t="n">
        <v>46289</v>
      </c>
      <c r="C1910" s="22" t="s">
        <v>986</v>
      </c>
      <c r="D1910" s="22" t="s">
        <v>1640</v>
      </c>
      <c r="E1910" s="21" t="n">
        <v>1068</v>
      </c>
      <c r="F1910" s="22" t="s">
        <v>1642</v>
      </c>
      <c r="G1910" s="27" t="n">
        <v>1</v>
      </c>
      <c r="H1910" s="17" t="n">
        <v>3924.44</v>
      </c>
      <c r="I1910" s="17" t="n">
        <f aca="false">ROUND(G1910*H1910,2)</f>
        <v>3924.44</v>
      </c>
      <c r="J1910" s="22" t="s">
        <v>725</v>
      </c>
    </row>
    <row r="1911" customFormat="false" ht="15" hidden="false" customHeight="false" outlineLevel="0" collapsed="false">
      <c r="A1911" s="22" t="s">
        <v>1606</v>
      </c>
      <c r="B1911" s="23" t="n">
        <v>46289</v>
      </c>
      <c r="C1911" s="22" t="s">
        <v>986</v>
      </c>
      <c r="D1911" s="22" t="s">
        <v>1640</v>
      </c>
      <c r="E1911" s="21" t="n">
        <v>1068</v>
      </c>
      <c r="F1911" s="22" t="s">
        <v>1643</v>
      </c>
      <c r="G1911" s="27" t="n">
        <v>1</v>
      </c>
      <c r="H1911" s="17" t="n">
        <v>7367.34</v>
      </c>
      <c r="I1911" s="17" t="n">
        <f aca="false">ROUND(G1911*H1911,2)</f>
        <v>7367.34</v>
      </c>
      <c r="J1911" s="22" t="s">
        <v>725</v>
      </c>
    </row>
    <row r="1912" customFormat="false" ht="15" hidden="false" customHeight="false" outlineLevel="0" collapsed="false">
      <c r="A1912" s="22" t="s">
        <v>1606</v>
      </c>
      <c r="B1912" s="23" t="n">
        <v>46289</v>
      </c>
      <c r="C1912" s="22" t="s">
        <v>986</v>
      </c>
      <c r="D1912" s="22" t="s">
        <v>1640</v>
      </c>
      <c r="E1912" s="21" t="n">
        <v>1068</v>
      </c>
      <c r="F1912" s="22" t="s">
        <v>1642</v>
      </c>
      <c r="G1912" s="27" t="n">
        <v>1</v>
      </c>
      <c r="H1912" s="17" t="n">
        <v>4072.35</v>
      </c>
      <c r="I1912" s="17" t="n">
        <f aca="false">ROUND(G1912*H1912,2)</f>
        <v>4072.35</v>
      </c>
      <c r="J1912" s="22" t="s">
        <v>725</v>
      </c>
    </row>
    <row r="1913" customFormat="false" ht="15" hidden="false" customHeight="false" outlineLevel="0" collapsed="false">
      <c r="A1913" s="22" t="s">
        <v>1606</v>
      </c>
      <c r="B1913" s="23" t="n">
        <v>46289</v>
      </c>
      <c r="C1913" s="22" t="s">
        <v>986</v>
      </c>
      <c r="D1913" s="22" t="s">
        <v>1640</v>
      </c>
      <c r="E1913" s="21" t="n">
        <v>1068</v>
      </c>
      <c r="F1913" s="22" t="s">
        <v>1641</v>
      </c>
      <c r="G1913" s="27" t="n">
        <v>1</v>
      </c>
      <c r="H1913" s="17" t="n">
        <v>9955.86</v>
      </c>
      <c r="I1913" s="17" t="n">
        <f aca="false">ROUND(G1913*H1913,2)</f>
        <v>9955.86</v>
      </c>
      <c r="J1913" s="22" t="s">
        <v>725</v>
      </c>
    </row>
    <row r="1914" customFormat="false" ht="15" hidden="false" customHeight="false" outlineLevel="0" collapsed="false">
      <c r="A1914" s="22" t="s">
        <v>1598</v>
      </c>
      <c r="B1914" s="23" t="n">
        <v>46276</v>
      </c>
      <c r="C1914" s="22" t="s">
        <v>959</v>
      </c>
      <c r="D1914" s="22" t="s">
        <v>1633</v>
      </c>
      <c r="E1914" s="21" t="n">
        <v>1068</v>
      </c>
      <c r="F1914" s="22" t="s">
        <v>1634</v>
      </c>
      <c r="G1914" s="27" t="n">
        <v>22</v>
      </c>
      <c r="H1914" s="17" t="n">
        <v>56.38</v>
      </c>
      <c r="I1914" s="17" t="n">
        <f aca="false">ROUND(G1914*H1914,2)</f>
        <v>1240.36</v>
      </c>
      <c r="J1914" s="22" t="s">
        <v>725</v>
      </c>
    </row>
    <row r="1915" customFormat="false" ht="15" hidden="false" customHeight="false" outlineLevel="0" collapsed="false">
      <c r="A1915" s="22" t="s">
        <v>1598</v>
      </c>
      <c r="B1915" s="23" t="n">
        <v>46276</v>
      </c>
      <c r="C1915" s="22" t="s">
        <v>959</v>
      </c>
      <c r="D1915" s="22" t="s">
        <v>1633</v>
      </c>
      <c r="E1915" s="21" t="n">
        <v>1068</v>
      </c>
      <c r="F1915" s="22" t="s">
        <v>1636</v>
      </c>
      <c r="G1915" s="27" t="n">
        <v>7</v>
      </c>
      <c r="H1915" s="17" t="n">
        <v>131.36</v>
      </c>
      <c r="I1915" s="17" t="n">
        <f aca="false">ROUND(G1915*H1915,2)</f>
        <v>919.52</v>
      </c>
      <c r="J1915" s="22" t="s">
        <v>725</v>
      </c>
    </row>
    <row r="1916" customFormat="false" ht="15" hidden="false" customHeight="false" outlineLevel="0" collapsed="false">
      <c r="A1916" s="22" t="s">
        <v>1468</v>
      </c>
      <c r="B1916" s="23" t="n">
        <v>46199</v>
      </c>
      <c r="C1916" s="22" t="s">
        <v>989</v>
      </c>
      <c r="D1916" s="22" t="s">
        <v>1640</v>
      </c>
      <c r="E1916" s="21" t="n">
        <v>1068</v>
      </c>
      <c r="F1916" s="22" t="s">
        <v>1642</v>
      </c>
      <c r="G1916" s="27" t="n">
        <v>1</v>
      </c>
      <c r="H1916" s="17" t="n">
        <v>3887.42</v>
      </c>
      <c r="I1916" s="17" t="n">
        <f aca="false">ROUND(G1916*H1916,2)</f>
        <v>3887.42</v>
      </c>
      <c r="J1916" s="22" t="s">
        <v>725</v>
      </c>
    </row>
    <row r="1917" customFormat="false" ht="15" hidden="false" customHeight="false" outlineLevel="0" collapsed="false">
      <c r="A1917" s="22" t="s">
        <v>1468</v>
      </c>
      <c r="B1917" s="23" t="n">
        <v>46199</v>
      </c>
      <c r="C1917" s="22" t="s">
        <v>989</v>
      </c>
      <c r="D1917" s="22" t="s">
        <v>1640</v>
      </c>
      <c r="E1917" s="21" t="n">
        <v>1068</v>
      </c>
      <c r="F1917" s="22" t="s">
        <v>1658</v>
      </c>
      <c r="G1917" s="27" t="n">
        <v>1</v>
      </c>
      <c r="H1917" s="17" t="n">
        <v>6201.9</v>
      </c>
      <c r="I1917" s="17" t="n">
        <f aca="false">ROUND(G1917*H1917,2)</f>
        <v>6201.9</v>
      </c>
      <c r="J1917" s="22" t="s">
        <v>725</v>
      </c>
    </row>
    <row r="1918" customFormat="false" ht="15" hidden="false" customHeight="false" outlineLevel="0" collapsed="false">
      <c r="A1918" s="22" t="s">
        <v>1468</v>
      </c>
      <c r="B1918" s="23" t="n">
        <v>46199</v>
      </c>
      <c r="C1918" s="22" t="s">
        <v>989</v>
      </c>
      <c r="D1918" s="22" t="s">
        <v>1640</v>
      </c>
      <c r="E1918" s="21" t="n">
        <v>1068</v>
      </c>
      <c r="F1918" s="22" t="s">
        <v>1643</v>
      </c>
      <c r="G1918" s="27" t="n">
        <v>1</v>
      </c>
      <c r="H1918" s="17" t="n">
        <v>7410.45</v>
      </c>
      <c r="I1918" s="17" t="n">
        <f aca="false">ROUND(G1918*H1918,2)</f>
        <v>7410.45</v>
      </c>
      <c r="J1918" s="22" t="s">
        <v>725</v>
      </c>
    </row>
    <row r="1919" customFormat="false" ht="15" hidden="false" customHeight="false" outlineLevel="0" collapsed="false">
      <c r="A1919" s="22" t="s">
        <v>1468</v>
      </c>
      <c r="B1919" s="23" t="n">
        <v>46199</v>
      </c>
      <c r="C1919" s="22" t="s">
        <v>989</v>
      </c>
      <c r="D1919" s="22" t="s">
        <v>1640</v>
      </c>
      <c r="E1919" s="21" t="n">
        <v>1068</v>
      </c>
      <c r="F1919" s="22" t="s">
        <v>1658</v>
      </c>
      <c r="G1919" s="27" t="n">
        <v>1</v>
      </c>
      <c r="H1919" s="17" t="n">
        <v>6024.69</v>
      </c>
      <c r="I1919" s="17" t="n">
        <f aca="false">ROUND(G1919*H1919,2)</f>
        <v>6024.69</v>
      </c>
      <c r="J1919" s="22" t="s">
        <v>725</v>
      </c>
    </row>
    <row r="1920" customFormat="false" ht="15" hidden="false" customHeight="false" outlineLevel="0" collapsed="false">
      <c r="A1920" s="22" t="s">
        <v>1468</v>
      </c>
      <c r="B1920" s="23" t="n">
        <v>46199</v>
      </c>
      <c r="C1920" s="22" t="s">
        <v>989</v>
      </c>
      <c r="D1920" s="22" t="s">
        <v>1640</v>
      </c>
      <c r="E1920" s="21" t="n">
        <v>1068</v>
      </c>
      <c r="F1920" s="22" t="s">
        <v>1641</v>
      </c>
      <c r="G1920" s="27" t="n">
        <v>1</v>
      </c>
      <c r="H1920" s="17" t="n">
        <v>9439.99</v>
      </c>
      <c r="I1920" s="17" t="n">
        <f aca="false">ROUND(G1920*H1920,2)</f>
        <v>9439.99</v>
      </c>
      <c r="J1920" s="22" t="s">
        <v>725</v>
      </c>
    </row>
    <row r="1921" customFormat="false" ht="15" hidden="false" customHeight="false" outlineLevel="0" collapsed="false">
      <c r="A1921" s="22" t="s">
        <v>1407</v>
      </c>
      <c r="B1921" s="23" t="n">
        <v>46173</v>
      </c>
      <c r="C1921" s="22" t="s">
        <v>935</v>
      </c>
      <c r="D1921" s="22" t="s">
        <v>1648</v>
      </c>
      <c r="E1921" s="21" t="n">
        <v>1068</v>
      </c>
      <c r="F1921" s="22" t="s">
        <v>1649</v>
      </c>
      <c r="G1921" s="27" t="n">
        <v>6</v>
      </c>
      <c r="H1921" s="17" t="n">
        <v>167.81</v>
      </c>
      <c r="I1921" s="17" t="n">
        <f aca="false">ROUND(G1921*H1921,2)</f>
        <v>1006.86</v>
      </c>
      <c r="J1921" s="22" t="s">
        <v>725</v>
      </c>
    </row>
    <row r="1922" customFormat="false" ht="15" hidden="false" customHeight="false" outlineLevel="0" collapsed="false">
      <c r="A1922" s="22" t="s">
        <v>1407</v>
      </c>
      <c r="B1922" s="23" t="n">
        <v>46173</v>
      </c>
      <c r="C1922" s="22" t="s">
        <v>935</v>
      </c>
      <c r="D1922" s="22" t="s">
        <v>1648</v>
      </c>
      <c r="E1922" s="21" t="n">
        <v>1068</v>
      </c>
      <c r="F1922" s="22" t="s">
        <v>1650</v>
      </c>
      <c r="G1922" s="27" t="n">
        <v>66</v>
      </c>
      <c r="H1922" s="17" t="n">
        <v>45.69</v>
      </c>
      <c r="I1922" s="17" t="n">
        <f aca="false">ROUND(G1922*H1922,2)</f>
        <v>3015.54</v>
      </c>
      <c r="J1922" s="22" t="s">
        <v>725</v>
      </c>
    </row>
    <row r="1923" customFormat="false" ht="15" hidden="false" customHeight="false" outlineLevel="0" collapsed="false">
      <c r="A1923" s="22" t="s">
        <v>1407</v>
      </c>
      <c r="B1923" s="23" t="n">
        <v>46173</v>
      </c>
      <c r="C1923" s="22" t="s">
        <v>935</v>
      </c>
      <c r="D1923" s="22" t="s">
        <v>1648</v>
      </c>
      <c r="E1923" s="21" t="n">
        <v>1068</v>
      </c>
      <c r="F1923" s="22" t="s">
        <v>1650</v>
      </c>
      <c r="G1923" s="27" t="n">
        <v>24</v>
      </c>
      <c r="H1923" s="17" t="n">
        <v>44.67</v>
      </c>
      <c r="I1923" s="17" t="n">
        <f aca="false">ROUND(G1923*H1923,2)</f>
        <v>1072.08</v>
      </c>
      <c r="J1923" s="22" t="s">
        <v>725</v>
      </c>
    </row>
    <row r="1924" customFormat="false" ht="15" hidden="false" customHeight="false" outlineLevel="0" collapsed="false">
      <c r="A1924" s="22" t="s">
        <v>1589</v>
      </c>
      <c r="B1924" s="23" t="n">
        <v>46268</v>
      </c>
      <c r="C1924" s="22" t="s">
        <v>944</v>
      </c>
      <c r="D1924" s="22" t="s">
        <v>1654</v>
      </c>
      <c r="E1924" s="21" t="n">
        <v>1068</v>
      </c>
      <c r="F1924" s="22" t="s">
        <v>1656</v>
      </c>
      <c r="G1924" s="27" t="n">
        <v>1</v>
      </c>
      <c r="H1924" s="17" t="n">
        <v>1456.67</v>
      </c>
      <c r="I1924" s="17" t="n">
        <f aca="false">ROUND(G1924*H1924,2)</f>
        <v>1456.67</v>
      </c>
      <c r="J1924" s="22" t="s">
        <v>728</v>
      </c>
    </row>
    <row r="1925" customFormat="false" ht="15" hidden="false" customHeight="false" outlineLevel="0" collapsed="false">
      <c r="A1925" s="22" t="s">
        <v>1589</v>
      </c>
      <c r="B1925" s="23" t="n">
        <v>46268</v>
      </c>
      <c r="C1925" s="22" t="s">
        <v>944</v>
      </c>
      <c r="D1925" s="22" t="s">
        <v>1654</v>
      </c>
      <c r="E1925" s="21" t="n">
        <v>1068</v>
      </c>
      <c r="F1925" s="22" t="s">
        <v>1657</v>
      </c>
      <c r="G1925" s="27" t="n">
        <v>4</v>
      </c>
      <c r="H1925" s="17" t="n">
        <v>662.73</v>
      </c>
      <c r="I1925" s="17" t="n">
        <f aca="false">ROUND(G1925*H1925,2)</f>
        <v>2650.92</v>
      </c>
      <c r="J1925" s="22" t="s">
        <v>728</v>
      </c>
    </row>
    <row r="1926" customFormat="false" ht="15" hidden="false" customHeight="false" outlineLevel="0" collapsed="false">
      <c r="A1926" s="22" t="s">
        <v>1556</v>
      </c>
      <c r="B1926" s="23" t="n">
        <v>46245</v>
      </c>
      <c r="C1926" s="22" t="s">
        <v>999</v>
      </c>
      <c r="D1926" s="22" t="s">
        <v>1644</v>
      </c>
      <c r="E1926" s="21" t="n">
        <v>1068</v>
      </c>
      <c r="F1926" s="22" t="s">
        <v>1645</v>
      </c>
      <c r="G1926" s="27" t="n">
        <v>2</v>
      </c>
      <c r="H1926" s="17" t="n">
        <v>617.33</v>
      </c>
      <c r="I1926" s="17" t="n">
        <f aca="false">ROUND(G1926*H1926,2)</f>
        <v>1234.66</v>
      </c>
      <c r="J1926" s="22" t="s">
        <v>725</v>
      </c>
    </row>
    <row r="1927" customFormat="false" ht="15" hidden="false" customHeight="false" outlineLevel="0" collapsed="false">
      <c r="A1927" s="22" t="s">
        <v>1556</v>
      </c>
      <c r="B1927" s="23" t="n">
        <v>46245</v>
      </c>
      <c r="C1927" s="22" t="s">
        <v>999</v>
      </c>
      <c r="D1927" s="22" t="s">
        <v>1644</v>
      </c>
      <c r="E1927" s="21" t="n">
        <v>1068</v>
      </c>
      <c r="F1927" s="22" t="s">
        <v>1646</v>
      </c>
      <c r="G1927" s="27" t="n">
        <v>1</v>
      </c>
      <c r="H1927" s="17" t="n">
        <v>800.56</v>
      </c>
      <c r="I1927" s="17" t="n">
        <f aca="false">ROUND(G1927*H1927,2)</f>
        <v>800.56</v>
      </c>
      <c r="J1927" s="22" t="s">
        <v>725</v>
      </c>
    </row>
    <row r="1928" customFormat="false" ht="15" hidden="false" customHeight="false" outlineLevel="0" collapsed="false">
      <c r="A1928" s="22" t="s">
        <v>1556</v>
      </c>
      <c r="B1928" s="23" t="n">
        <v>46245</v>
      </c>
      <c r="C1928" s="22" t="s">
        <v>999</v>
      </c>
      <c r="D1928" s="22" t="s">
        <v>1644</v>
      </c>
      <c r="E1928" s="21" t="n">
        <v>1068</v>
      </c>
      <c r="F1928" s="22" t="s">
        <v>1645</v>
      </c>
      <c r="G1928" s="27" t="n">
        <v>4</v>
      </c>
      <c r="H1928" s="17" t="n">
        <v>657.32</v>
      </c>
      <c r="I1928" s="17" t="n">
        <f aca="false">ROUND(G1928*H1928,2)</f>
        <v>2629.28</v>
      </c>
      <c r="J1928" s="22" t="s">
        <v>725</v>
      </c>
    </row>
    <row r="1929" customFormat="false" ht="15" hidden="false" customHeight="false" outlineLevel="0" collapsed="false">
      <c r="A1929" s="22" t="s">
        <v>1556</v>
      </c>
      <c r="B1929" s="23" t="n">
        <v>46245</v>
      </c>
      <c r="C1929" s="22" t="s">
        <v>999</v>
      </c>
      <c r="D1929" s="22" t="s">
        <v>1644</v>
      </c>
      <c r="E1929" s="21" t="n">
        <v>1068</v>
      </c>
      <c r="F1929" s="22" t="s">
        <v>1646</v>
      </c>
      <c r="G1929" s="27" t="n">
        <v>3</v>
      </c>
      <c r="H1929" s="17" t="n">
        <v>762.02</v>
      </c>
      <c r="I1929" s="17" t="n">
        <f aca="false">ROUND(G1929*H1929,2)</f>
        <v>2286.06</v>
      </c>
      <c r="J1929" s="22" t="s">
        <v>725</v>
      </c>
    </row>
    <row r="1930" customFormat="false" ht="15" hidden="false" customHeight="false" outlineLevel="0" collapsed="false">
      <c r="A1930" s="22" t="s">
        <v>1556</v>
      </c>
      <c r="B1930" s="23" t="n">
        <v>46245</v>
      </c>
      <c r="C1930" s="22" t="s">
        <v>999</v>
      </c>
      <c r="D1930" s="22" t="s">
        <v>1644</v>
      </c>
      <c r="E1930" s="21" t="n">
        <v>1068</v>
      </c>
      <c r="F1930" s="22" t="s">
        <v>1646</v>
      </c>
      <c r="G1930" s="27" t="n">
        <v>2</v>
      </c>
      <c r="H1930" s="17" t="n">
        <v>816.92</v>
      </c>
      <c r="I1930" s="17" t="n">
        <f aca="false">ROUND(G1930*H1930,2)</f>
        <v>1633.84</v>
      </c>
      <c r="J1930" s="22" t="s">
        <v>725</v>
      </c>
    </row>
    <row r="1931" customFormat="false" ht="15" hidden="false" customHeight="false" outlineLevel="0" collapsed="false">
      <c r="A1931" s="22" t="s">
        <v>1420</v>
      </c>
      <c r="B1931" s="23" t="n">
        <v>46181</v>
      </c>
      <c r="C1931" s="22" t="s">
        <v>949</v>
      </c>
      <c r="D1931" s="22" t="s">
        <v>1644</v>
      </c>
      <c r="E1931" s="21" t="n">
        <v>1068</v>
      </c>
      <c r="F1931" s="22" t="s">
        <v>1646</v>
      </c>
      <c r="G1931" s="27" t="n">
        <v>2</v>
      </c>
      <c r="H1931" s="17" t="n">
        <v>751.91</v>
      </c>
      <c r="I1931" s="17" t="n">
        <f aca="false">ROUND(G1931*H1931,2)</f>
        <v>1503.82</v>
      </c>
      <c r="J1931" s="22" t="s">
        <v>725</v>
      </c>
    </row>
    <row r="1932" customFormat="false" ht="15" hidden="false" customHeight="false" outlineLevel="0" collapsed="false">
      <c r="A1932" s="22" t="s">
        <v>1420</v>
      </c>
      <c r="B1932" s="23" t="n">
        <v>46181</v>
      </c>
      <c r="C1932" s="22" t="s">
        <v>949</v>
      </c>
      <c r="D1932" s="22" t="s">
        <v>1644</v>
      </c>
      <c r="E1932" s="21" t="n">
        <v>1068</v>
      </c>
      <c r="F1932" s="22" t="s">
        <v>1645</v>
      </c>
      <c r="G1932" s="27" t="n">
        <v>1</v>
      </c>
      <c r="H1932" s="17" t="n">
        <v>647.85</v>
      </c>
      <c r="I1932" s="17" t="n">
        <f aca="false">ROUND(G1932*H1932,2)</f>
        <v>647.85</v>
      </c>
      <c r="J1932" s="22" t="s">
        <v>725</v>
      </c>
    </row>
    <row r="1933" customFormat="false" ht="15" hidden="false" customHeight="false" outlineLevel="0" collapsed="false">
      <c r="A1933" s="22" t="s">
        <v>1420</v>
      </c>
      <c r="B1933" s="23" t="n">
        <v>46181</v>
      </c>
      <c r="C1933" s="22" t="s">
        <v>949</v>
      </c>
      <c r="D1933" s="22" t="s">
        <v>1644</v>
      </c>
      <c r="E1933" s="21" t="n">
        <v>1068</v>
      </c>
      <c r="F1933" s="22" t="s">
        <v>1645</v>
      </c>
      <c r="G1933" s="27" t="n">
        <v>2</v>
      </c>
      <c r="H1933" s="17" t="n">
        <v>624.73</v>
      </c>
      <c r="I1933" s="17" t="n">
        <f aca="false">ROUND(G1933*H1933,2)</f>
        <v>1249.46</v>
      </c>
      <c r="J1933" s="22" t="s">
        <v>725</v>
      </c>
    </row>
    <row r="1934" customFormat="false" ht="15" hidden="false" customHeight="false" outlineLevel="0" collapsed="false">
      <c r="A1934" s="22" t="s">
        <v>1420</v>
      </c>
      <c r="B1934" s="23" t="n">
        <v>46181</v>
      </c>
      <c r="C1934" s="22" t="s">
        <v>949</v>
      </c>
      <c r="D1934" s="22" t="s">
        <v>1644</v>
      </c>
      <c r="E1934" s="21" t="n">
        <v>1068</v>
      </c>
      <c r="F1934" s="22" t="s">
        <v>1645</v>
      </c>
      <c r="G1934" s="27" t="n">
        <v>4</v>
      </c>
      <c r="H1934" s="17" t="n">
        <v>656.92</v>
      </c>
      <c r="I1934" s="17" t="n">
        <f aca="false">ROUND(G1934*H1934,2)</f>
        <v>2627.68</v>
      </c>
      <c r="J1934" s="22" t="s">
        <v>725</v>
      </c>
    </row>
    <row r="1935" customFormat="false" ht="15" hidden="false" customHeight="false" outlineLevel="0" collapsed="false">
      <c r="A1935" s="22" t="s">
        <v>1420</v>
      </c>
      <c r="B1935" s="23" t="n">
        <v>46181</v>
      </c>
      <c r="C1935" s="22" t="s">
        <v>949</v>
      </c>
      <c r="D1935" s="22" t="s">
        <v>1644</v>
      </c>
      <c r="E1935" s="21" t="n">
        <v>1068</v>
      </c>
      <c r="F1935" s="22" t="s">
        <v>1646</v>
      </c>
      <c r="G1935" s="27" t="n">
        <v>2</v>
      </c>
      <c r="H1935" s="17" t="n">
        <v>807.37</v>
      </c>
      <c r="I1935" s="17" t="n">
        <f aca="false">ROUND(G1935*H1935,2)</f>
        <v>1614.74</v>
      </c>
      <c r="J1935" s="22" t="s">
        <v>725</v>
      </c>
    </row>
    <row r="1936" customFormat="false" ht="15" hidden="false" customHeight="false" outlineLevel="0" collapsed="false">
      <c r="A1936" s="22" t="s">
        <v>1449</v>
      </c>
      <c r="B1936" s="23" t="n">
        <v>46193</v>
      </c>
      <c r="C1936" s="22" t="s">
        <v>1002</v>
      </c>
      <c r="D1936" s="22" t="s">
        <v>1637</v>
      </c>
      <c r="E1936" s="21" t="n">
        <v>1068</v>
      </c>
      <c r="F1936" s="22" t="s">
        <v>1647</v>
      </c>
      <c r="G1936" s="27" t="n">
        <v>57</v>
      </c>
      <c r="H1936" s="17" t="n">
        <v>41.35</v>
      </c>
      <c r="I1936" s="17" t="n">
        <f aca="false">ROUND(G1936*H1936,2)</f>
        <v>2356.95</v>
      </c>
      <c r="J1936" s="22" t="s">
        <v>725</v>
      </c>
    </row>
    <row r="1937" customFormat="false" ht="15" hidden="false" customHeight="false" outlineLevel="0" collapsed="false">
      <c r="A1937" s="22" t="s">
        <v>1449</v>
      </c>
      <c r="B1937" s="23" t="n">
        <v>46193</v>
      </c>
      <c r="C1937" s="22" t="s">
        <v>1002</v>
      </c>
      <c r="D1937" s="22" t="s">
        <v>1637</v>
      </c>
      <c r="E1937" s="21" t="n">
        <v>1068</v>
      </c>
      <c r="F1937" s="22" t="s">
        <v>1639</v>
      </c>
      <c r="G1937" s="27" t="n">
        <v>1</v>
      </c>
      <c r="H1937" s="17" t="n">
        <v>2212.22</v>
      </c>
      <c r="I1937" s="17" t="n">
        <f aca="false">ROUND(G1937*H1937,2)</f>
        <v>2212.22</v>
      </c>
      <c r="J1937" s="22" t="s">
        <v>725</v>
      </c>
    </row>
    <row r="1938" customFormat="false" ht="15" hidden="false" customHeight="false" outlineLevel="0" collapsed="false">
      <c r="A1938" s="22" t="s">
        <v>1449</v>
      </c>
      <c r="B1938" s="23" t="n">
        <v>46193</v>
      </c>
      <c r="C1938" s="22" t="s">
        <v>1002</v>
      </c>
      <c r="D1938" s="22" t="s">
        <v>1637</v>
      </c>
      <c r="E1938" s="21" t="n">
        <v>1068</v>
      </c>
      <c r="F1938" s="22" t="s">
        <v>1647</v>
      </c>
      <c r="G1938" s="27" t="n">
        <v>30</v>
      </c>
      <c r="H1938" s="17" t="n">
        <v>44.07</v>
      </c>
      <c r="I1938" s="17" t="n">
        <f aca="false">ROUND(G1938*H1938,2)</f>
        <v>1322.1</v>
      </c>
      <c r="J1938" s="22" t="s">
        <v>725</v>
      </c>
    </row>
    <row r="1939" customFormat="false" ht="15" hidden="false" customHeight="false" outlineLevel="0" collapsed="false">
      <c r="A1939" s="22" t="s">
        <v>1449</v>
      </c>
      <c r="B1939" s="23" t="n">
        <v>46193</v>
      </c>
      <c r="C1939" s="22" t="s">
        <v>1002</v>
      </c>
      <c r="D1939" s="22" t="s">
        <v>1637</v>
      </c>
      <c r="E1939" s="21" t="n">
        <v>1068</v>
      </c>
      <c r="F1939" s="22" t="s">
        <v>1639</v>
      </c>
      <c r="G1939" s="27" t="n">
        <v>1</v>
      </c>
      <c r="H1939" s="17" t="n">
        <v>2184.52</v>
      </c>
      <c r="I1939" s="17" t="n">
        <f aca="false">ROUND(G1939*H1939,2)</f>
        <v>2184.52</v>
      </c>
      <c r="J1939" s="22" t="s">
        <v>725</v>
      </c>
    </row>
    <row r="1940" customFormat="false" ht="15" hidden="false" customHeight="false" outlineLevel="0" collapsed="false">
      <c r="A1940" s="22" t="s">
        <v>1563</v>
      </c>
      <c r="B1940" s="23" t="n">
        <v>46247</v>
      </c>
      <c r="C1940" s="22" t="s">
        <v>999</v>
      </c>
      <c r="D1940" s="22" t="s">
        <v>1644</v>
      </c>
      <c r="E1940" s="21" t="n">
        <v>1068</v>
      </c>
      <c r="F1940" s="22" t="s">
        <v>1645</v>
      </c>
      <c r="G1940" s="27" t="n">
        <v>4</v>
      </c>
      <c r="H1940" s="17" t="n">
        <v>624.64</v>
      </c>
      <c r="I1940" s="17" t="n">
        <f aca="false">ROUND(G1940*H1940,2)</f>
        <v>2498.56</v>
      </c>
      <c r="J1940" s="22" t="s">
        <v>725</v>
      </c>
    </row>
    <row r="1941" customFormat="false" ht="15" hidden="false" customHeight="false" outlineLevel="0" collapsed="false">
      <c r="A1941" s="22" t="s">
        <v>1563</v>
      </c>
      <c r="B1941" s="23" t="n">
        <v>46247</v>
      </c>
      <c r="C1941" s="22" t="s">
        <v>999</v>
      </c>
      <c r="D1941" s="22" t="s">
        <v>1644</v>
      </c>
      <c r="E1941" s="21" t="n">
        <v>1068</v>
      </c>
      <c r="F1941" s="22" t="s">
        <v>1646</v>
      </c>
      <c r="G1941" s="27" t="n">
        <v>2</v>
      </c>
      <c r="H1941" s="17" t="n">
        <v>805.15</v>
      </c>
      <c r="I1941" s="17" t="n">
        <f aca="false">ROUND(G1941*H1941,2)</f>
        <v>1610.3</v>
      </c>
      <c r="J1941" s="22" t="s">
        <v>725</v>
      </c>
    </row>
    <row r="1942" customFormat="false" ht="15" hidden="false" customHeight="false" outlineLevel="0" collapsed="false">
      <c r="A1942" s="22" t="s">
        <v>1563</v>
      </c>
      <c r="B1942" s="23" t="n">
        <v>46247</v>
      </c>
      <c r="C1942" s="22" t="s">
        <v>999</v>
      </c>
      <c r="D1942" s="22" t="s">
        <v>1644</v>
      </c>
      <c r="E1942" s="21" t="n">
        <v>1068</v>
      </c>
      <c r="F1942" s="22" t="s">
        <v>1645</v>
      </c>
      <c r="G1942" s="27" t="n">
        <v>1</v>
      </c>
      <c r="H1942" s="17" t="n">
        <v>629.88</v>
      </c>
      <c r="I1942" s="17" t="n">
        <f aca="false">ROUND(G1942*H1942,2)</f>
        <v>629.88</v>
      </c>
      <c r="J1942" s="22" t="s">
        <v>725</v>
      </c>
    </row>
    <row r="1943" customFormat="false" ht="15" hidden="false" customHeight="false" outlineLevel="0" collapsed="false">
      <c r="A1943" s="22" t="s">
        <v>1563</v>
      </c>
      <c r="B1943" s="23" t="n">
        <v>46247</v>
      </c>
      <c r="C1943" s="22" t="s">
        <v>999</v>
      </c>
      <c r="D1943" s="22" t="s">
        <v>1644</v>
      </c>
      <c r="E1943" s="21" t="n">
        <v>1068</v>
      </c>
      <c r="F1943" s="22" t="s">
        <v>1646</v>
      </c>
      <c r="G1943" s="27" t="n">
        <v>3</v>
      </c>
      <c r="H1943" s="17" t="n">
        <v>782.64</v>
      </c>
      <c r="I1943" s="17" t="n">
        <f aca="false">ROUND(G1943*H1943,2)</f>
        <v>2347.92</v>
      </c>
      <c r="J1943" s="22" t="s">
        <v>725</v>
      </c>
    </row>
    <row r="1944" customFormat="false" ht="15" hidden="false" customHeight="false" outlineLevel="0" collapsed="false">
      <c r="A1944" s="22" t="s">
        <v>1563</v>
      </c>
      <c r="B1944" s="23" t="n">
        <v>46247</v>
      </c>
      <c r="C1944" s="22" t="s">
        <v>999</v>
      </c>
      <c r="D1944" s="22" t="s">
        <v>1644</v>
      </c>
      <c r="E1944" s="21" t="n">
        <v>1068</v>
      </c>
      <c r="F1944" s="22" t="s">
        <v>1645</v>
      </c>
      <c r="G1944" s="27" t="n">
        <v>4</v>
      </c>
      <c r="H1944" s="17" t="n">
        <v>659.96</v>
      </c>
      <c r="I1944" s="17" t="n">
        <f aca="false">ROUND(G1944*H1944,2)</f>
        <v>2639.84</v>
      </c>
      <c r="J1944" s="22" t="s">
        <v>725</v>
      </c>
    </row>
    <row r="1945" customFormat="false" ht="15" hidden="false" customHeight="false" outlineLevel="0" collapsed="false">
      <c r="A1945" s="22" t="s">
        <v>1495</v>
      </c>
      <c r="B1945" s="23" t="n">
        <v>46213</v>
      </c>
      <c r="C1945" s="22" t="s">
        <v>999</v>
      </c>
      <c r="D1945" s="22" t="s">
        <v>1644</v>
      </c>
      <c r="E1945" s="21" t="n">
        <v>1068</v>
      </c>
      <c r="F1945" s="22" t="s">
        <v>1646</v>
      </c>
      <c r="G1945" s="27" t="n">
        <v>1</v>
      </c>
      <c r="H1945" s="17" t="n">
        <v>816.1</v>
      </c>
      <c r="I1945" s="17" t="n">
        <f aca="false">ROUND(G1945*H1945,2)</f>
        <v>816.1</v>
      </c>
      <c r="J1945" s="22" t="s">
        <v>725</v>
      </c>
    </row>
    <row r="1946" customFormat="false" ht="15" hidden="false" customHeight="false" outlineLevel="0" collapsed="false">
      <c r="A1946" s="22" t="s">
        <v>1495</v>
      </c>
      <c r="B1946" s="23" t="n">
        <v>46213</v>
      </c>
      <c r="C1946" s="22" t="s">
        <v>999</v>
      </c>
      <c r="D1946" s="22" t="s">
        <v>1644</v>
      </c>
      <c r="E1946" s="21" t="n">
        <v>1068</v>
      </c>
      <c r="F1946" s="22" t="s">
        <v>1646</v>
      </c>
      <c r="G1946" s="27" t="n">
        <v>2</v>
      </c>
      <c r="H1946" s="17" t="n">
        <v>804.91</v>
      </c>
      <c r="I1946" s="17" t="n">
        <f aca="false">ROUND(G1946*H1946,2)</f>
        <v>1609.82</v>
      </c>
      <c r="J1946" s="22" t="s">
        <v>725</v>
      </c>
    </row>
    <row r="1947" customFormat="false" ht="15" hidden="false" customHeight="false" outlineLevel="0" collapsed="false">
      <c r="A1947" s="22" t="s">
        <v>1474</v>
      </c>
      <c r="B1947" s="23" t="n">
        <v>46201</v>
      </c>
      <c r="C1947" s="22" t="s">
        <v>999</v>
      </c>
      <c r="D1947" s="22" t="s">
        <v>1644</v>
      </c>
      <c r="E1947" s="21" t="n">
        <v>1069</v>
      </c>
      <c r="F1947" s="22" t="s">
        <v>1646</v>
      </c>
      <c r="G1947" s="27" t="n">
        <v>2</v>
      </c>
      <c r="H1947" s="17" t="n">
        <v>772.86</v>
      </c>
      <c r="I1947" s="17" t="n">
        <f aca="false">ROUND(G1947*H1947,2)</f>
        <v>1545.72</v>
      </c>
      <c r="J1947" s="22" t="s">
        <v>725</v>
      </c>
    </row>
    <row r="1948" customFormat="false" ht="15" hidden="false" customHeight="false" outlineLevel="0" collapsed="false">
      <c r="A1948" s="22" t="s">
        <v>1474</v>
      </c>
      <c r="B1948" s="23" t="n">
        <v>46201</v>
      </c>
      <c r="C1948" s="22" t="s">
        <v>999</v>
      </c>
      <c r="D1948" s="22" t="s">
        <v>1644</v>
      </c>
      <c r="E1948" s="21" t="n">
        <v>1069</v>
      </c>
      <c r="F1948" s="22" t="s">
        <v>1646</v>
      </c>
      <c r="G1948" s="27" t="n">
        <v>1</v>
      </c>
      <c r="H1948" s="17" t="n">
        <v>766.15</v>
      </c>
      <c r="I1948" s="17" t="n">
        <f aca="false">ROUND(G1948*H1948,2)</f>
        <v>766.15</v>
      </c>
      <c r="J1948" s="22" t="s">
        <v>725</v>
      </c>
    </row>
    <row r="1949" customFormat="false" ht="15" hidden="false" customHeight="false" outlineLevel="0" collapsed="false">
      <c r="A1949" s="22" t="s">
        <v>1475</v>
      </c>
      <c r="B1949" s="23" t="n">
        <v>46201</v>
      </c>
      <c r="C1949" s="22" t="s">
        <v>946</v>
      </c>
      <c r="D1949" s="22" t="s">
        <v>1640</v>
      </c>
      <c r="E1949" s="21" t="n">
        <v>1069</v>
      </c>
      <c r="F1949" s="22" t="s">
        <v>1642</v>
      </c>
      <c r="G1949" s="27" t="n">
        <v>1</v>
      </c>
      <c r="H1949" s="17" t="n">
        <v>4083.94</v>
      </c>
      <c r="I1949" s="17" t="n">
        <f aca="false">ROUND(G1949*H1949,2)</f>
        <v>4083.94</v>
      </c>
      <c r="J1949" s="22" t="s">
        <v>725</v>
      </c>
    </row>
    <row r="1950" customFormat="false" ht="15" hidden="false" customHeight="false" outlineLevel="0" collapsed="false">
      <c r="A1950" s="22" t="s">
        <v>1475</v>
      </c>
      <c r="B1950" s="23" t="n">
        <v>46201</v>
      </c>
      <c r="C1950" s="22" t="s">
        <v>946</v>
      </c>
      <c r="D1950" s="22" t="s">
        <v>1640</v>
      </c>
      <c r="E1950" s="21" t="n">
        <v>1069</v>
      </c>
      <c r="F1950" s="22" t="s">
        <v>1641</v>
      </c>
      <c r="G1950" s="27" t="n">
        <v>1</v>
      </c>
      <c r="H1950" s="17" t="n">
        <v>9850.32</v>
      </c>
      <c r="I1950" s="17" t="n">
        <f aca="false">ROUND(G1950*H1950,2)</f>
        <v>9850.32</v>
      </c>
      <c r="J1950" s="22" t="s">
        <v>725</v>
      </c>
    </row>
    <row r="1951" customFormat="false" ht="15" hidden="false" customHeight="false" outlineLevel="0" collapsed="false">
      <c r="A1951" s="22" t="s">
        <v>1475</v>
      </c>
      <c r="B1951" s="23" t="n">
        <v>46201</v>
      </c>
      <c r="C1951" s="22" t="s">
        <v>946</v>
      </c>
      <c r="D1951" s="22" t="s">
        <v>1640</v>
      </c>
      <c r="E1951" s="21" t="n">
        <v>1069</v>
      </c>
      <c r="F1951" s="22" t="s">
        <v>1642</v>
      </c>
      <c r="G1951" s="27" t="n">
        <v>1</v>
      </c>
      <c r="H1951" s="17" t="n">
        <v>3951.12</v>
      </c>
      <c r="I1951" s="17" t="n">
        <f aca="false">ROUND(G1951*H1951,2)</f>
        <v>3951.12</v>
      </c>
      <c r="J1951" s="22" t="s">
        <v>725</v>
      </c>
    </row>
    <row r="1952" customFormat="false" ht="15" hidden="false" customHeight="false" outlineLevel="0" collapsed="false">
      <c r="A1952" s="22" t="s">
        <v>1475</v>
      </c>
      <c r="B1952" s="23" t="n">
        <v>46201</v>
      </c>
      <c r="C1952" s="22" t="s">
        <v>946</v>
      </c>
      <c r="D1952" s="22" t="s">
        <v>1640</v>
      </c>
      <c r="E1952" s="21" t="n">
        <v>1069</v>
      </c>
      <c r="F1952" s="22" t="s">
        <v>1642</v>
      </c>
      <c r="G1952" s="27" t="n">
        <v>1</v>
      </c>
      <c r="H1952" s="17" t="n">
        <v>3749.01</v>
      </c>
      <c r="I1952" s="17" t="n">
        <f aca="false">ROUND(G1952*H1952,2)</f>
        <v>3749.01</v>
      </c>
      <c r="J1952" s="22" t="s">
        <v>725</v>
      </c>
    </row>
    <row r="1953" customFormat="false" ht="15" hidden="false" customHeight="false" outlineLevel="0" collapsed="false">
      <c r="A1953" s="22" t="s">
        <v>1413</v>
      </c>
      <c r="B1953" s="23" t="n">
        <v>46176</v>
      </c>
      <c r="C1953" s="22" t="s">
        <v>1092</v>
      </c>
      <c r="D1953" s="22" t="s">
        <v>1640</v>
      </c>
      <c r="E1953" s="21" t="n">
        <v>1069</v>
      </c>
      <c r="F1953" s="22" t="s">
        <v>1643</v>
      </c>
      <c r="G1953" s="27" t="n">
        <v>1</v>
      </c>
      <c r="H1953" s="17" t="n">
        <v>7199.06</v>
      </c>
      <c r="I1953" s="17" t="n">
        <f aca="false">ROUND(G1953*H1953,2)</f>
        <v>7199.06</v>
      </c>
      <c r="J1953" s="22" t="s">
        <v>725</v>
      </c>
    </row>
    <row r="1954" customFormat="false" ht="15" hidden="false" customHeight="false" outlineLevel="0" collapsed="false">
      <c r="A1954" s="22" t="s">
        <v>1413</v>
      </c>
      <c r="B1954" s="23" t="n">
        <v>46176</v>
      </c>
      <c r="C1954" s="22" t="s">
        <v>1092</v>
      </c>
      <c r="D1954" s="22" t="s">
        <v>1640</v>
      </c>
      <c r="E1954" s="21" t="n">
        <v>1069</v>
      </c>
      <c r="F1954" s="22" t="s">
        <v>1642</v>
      </c>
      <c r="G1954" s="27" t="n">
        <v>1</v>
      </c>
      <c r="H1954" s="17" t="n">
        <v>3853.24</v>
      </c>
      <c r="I1954" s="17" t="n">
        <f aca="false">ROUND(G1954*H1954,2)</f>
        <v>3853.24</v>
      </c>
      <c r="J1954" s="22" t="s">
        <v>725</v>
      </c>
    </row>
    <row r="1955" customFormat="false" ht="15" hidden="false" customHeight="false" outlineLevel="0" collapsed="false">
      <c r="A1955" s="22" t="s">
        <v>1459</v>
      </c>
      <c r="B1955" s="23" t="n">
        <v>46196</v>
      </c>
      <c r="C1955" s="22" t="s">
        <v>999</v>
      </c>
      <c r="D1955" s="22" t="s">
        <v>1644</v>
      </c>
      <c r="E1955" s="21" t="n">
        <v>1070</v>
      </c>
      <c r="F1955" s="22" t="s">
        <v>1646</v>
      </c>
      <c r="G1955" s="27" t="n">
        <v>1</v>
      </c>
      <c r="H1955" s="17" t="n">
        <v>802.31</v>
      </c>
      <c r="I1955" s="17" t="n">
        <f aca="false">ROUND(G1955*H1955,2)</f>
        <v>802.31</v>
      </c>
      <c r="J1955" s="22" t="s">
        <v>725</v>
      </c>
    </row>
    <row r="1956" customFormat="false" ht="15" hidden="false" customHeight="false" outlineLevel="0" collapsed="false">
      <c r="A1956" s="22" t="s">
        <v>1459</v>
      </c>
      <c r="B1956" s="23" t="n">
        <v>46196</v>
      </c>
      <c r="C1956" s="22" t="s">
        <v>999</v>
      </c>
      <c r="D1956" s="22" t="s">
        <v>1644</v>
      </c>
      <c r="E1956" s="21" t="n">
        <v>1070</v>
      </c>
      <c r="F1956" s="22" t="s">
        <v>1645</v>
      </c>
      <c r="G1956" s="27" t="n">
        <v>3</v>
      </c>
      <c r="H1956" s="17" t="n">
        <v>636.84</v>
      </c>
      <c r="I1956" s="17" t="n">
        <f aca="false">ROUND(G1956*H1956,2)</f>
        <v>1910.52</v>
      </c>
      <c r="J1956" s="22" t="s">
        <v>725</v>
      </c>
    </row>
    <row r="1957" customFormat="false" ht="15" hidden="false" customHeight="false" outlineLevel="0" collapsed="false">
      <c r="A1957" s="22" t="s">
        <v>1445</v>
      </c>
      <c r="B1957" s="23" t="n">
        <v>46192</v>
      </c>
      <c r="C1957" s="22" t="s">
        <v>959</v>
      </c>
      <c r="D1957" s="22" t="s">
        <v>1633</v>
      </c>
      <c r="E1957" s="21" t="n">
        <v>1070</v>
      </c>
      <c r="F1957" s="22" t="s">
        <v>1634</v>
      </c>
      <c r="G1957" s="27" t="n">
        <v>27</v>
      </c>
      <c r="H1957" s="17" t="n">
        <v>57.3</v>
      </c>
      <c r="I1957" s="17" t="n">
        <f aca="false">ROUND(G1957*H1957,2)</f>
        <v>1547.1</v>
      </c>
      <c r="J1957" s="22" t="s">
        <v>728</v>
      </c>
    </row>
    <row r="1958" customFormat="false" ht="15" hidden="false" customHeight="false" outlineLevel="0" collapsed="false">
      <c r="A1958" s="22" t="s">
        <v>1445</v>
      </c>
      <c r="B1958" s="23" t="n">
        <v>46192</v>
      </c>
      <c r="C1958" s="22" t="s">
        <v>959</v>
      </c>
      <c r="D1958" s="22" t="s">
        <v>1633</v>
      </c>
      <c r="E1958" s="21" t="n">
        <v>1070</v>
      </c>
      <c r="F1958" s="22" t="s">
        <v>1635</v>
      </c>
      <c r="G1958" s="27" t="n">
        <v>21</v>
      </c>
      <c r="H1958" s="17" t="n">
        <v>84.55</v>
      </c>
      <c r="I1958" s="17" t="n">
        <f aca="false">ROUND(G1958*H1958,2)</f>
        <v>1775.55</v>
      </c>
      <c r="J1958" s="22" t="s">
        <v>728</v>
      </c>
    </row>
    <row r="1959" customFormat="false" ht="15" hidden="false" customHeight="false" outlineLevel="0" collapsed="false">
      <c r="A1959" s="22" t="s">
        <v>1445</v>
      </c>
      <c r="B1959" s="23" t="n">
        <v>46192</v>
      </c>
      <c r="C1959" s="22" t="s">
        <v>959</v>
      </c>
      <c r="D1959" s="22" t="s">
        <v>1633</v>
      </c>
      <c r="E1959" s="21" t="n">
        <v>1070</v>
      </c>
      <c r="F1959" s="22" t="s">
        <v>1635</v>
      </c>
      <c r="G1959" s="27" t="n">
        <v>20</v>
      </c>
      <c r="H1959" s="17" t="n">
        <v>86.65</v>
      </c>
      <c r="I1959" s="17" t="n">
        <f aca="false">ROUND(G1959*H1959,2)</f>
        <v>1733</v>
      </c>
      <c r="J1959" s="22" t="s">
        <v>728</v>
      </c>
    </row>
    <row r="1960" customFormat="false" ht="15" hidden="false" customHeight="false" outlineLevel="0" collapsed="false">
      <c r="A1960" s="22" t="s">
        <v>1453</v>
      </c>
      <c r="B1960" s="23" t="n">
        <v>46195</v>
      </c>
      <c r="C1960" s="22" t="s">
        <v>931</v>
      </c>
      <c r="D1960" s="22" t="s">
        <v>1618</v>
      </c>
      <c r="E1960" s="21" t="n">
        <v>1070</v>
      </c>
      <c r="F1960" s="22" t="s">
        <v>1620</v>
      </c>
      <c r="G1960" s="27" t="n">
        <v>89</v>
      </c>
      <c r="H1960" s="17" t="n">
        <v>9.89</v>
      </c>
      <c r="I1960" s="17" t="n">
        <f aca="false">ROUND(G1960*H1960,2)</f>
        <v>880.21</v>
      </c>
      <c r="J1960" s="22" t="s">
        <v>725</v>
      </c>
    </row>
    <row r="1961" customFormat="false" ht="15" hidden="false" customHeight="false" outlineLevel="0" collapsed="false">
      <c r="A1961" s="22" t="s">
        <v>1453</v>
      </c>
      <c r="B1961" s="23" t="n">
        <v>46195</v>
      </c>
      <c r="C1961" s="22" t="s">
        <v>931</v>
      </c>
      <c r="D1961" s="22" t="s">
        <v>1618</v>
      </c>
      <c r="E1961" s="21" t="n">
        <v>1070</v>
      </c>
      <c r="F1961" s="22" t="s">
        <v>1653</v>
      </c>
      <c r="G1961" s="27" t="n">
        <v>16</v>
      </c>
      <c r="H1961" s="17" t="n">
        <v>101.96</v>
      </c>
      <c r="I1961" s="17" t="n">
        <f aca="false">ROUND(G1961*H1961,2)</f>
        <v>1631.36</v>
      </c>
      <c r="J1961" s="22" t="s">
        <v>725</v>
      </c>
    </row>
    <row r="1962" customFormat="false" ht="15" hidden="false" customHeight="false" outlineLevel="0" collapsed="false">
      <c r="A1962" s="22" t="s">
        <v>1453</v>
      </c>
      <c r="B1962" s="23" t="n">
        <v>46195</v>
      </c>
      <c r="C1962" s="22" t="s">
        <v>931</v>
      </c>
      <c r="D1962" s="22" t="s">
        <v>1618</v>
      </c>
      <c r="E1962" s="21" t="n">
        <v>1070</v>
      </c>
      <c r="F1962" s="22" t="s">
        <v>1629</v>
      </c>
      <c r="G1962" s="27" t="n">
        <v>37</v>
      </c>
      <c r="H1962" s="17" t="n">
        <v>62.37</v>
      </c>
      <c r="I1962" s="17" t="n">
        <f aca="false">ROUND(G1962*H1962,2)</f>
        <v>2307.69</v>
      </c>
      <c r="J1962" s="22" t="s">
        <v>725</v>
      </c>
    </row>
    <row r="1963" customFormat="false" ht="15" hidden="false" customHeight="false" outlineLevel="0" collapsed="false">
      <c r="A1963" s="22" t="s">
        <v>1453</v>
      </c>
      <c r="B1963" s="23" t="n">
        <v>46195</v>
      </c>
      <c r="C1963" s="22" t="s">
        <v>931</v>
      </c>
      <c r="D1963" s="22" t="s">
        <v>1618</v>
      </c>
      <c r="E1963" s="21" t="n">
        <v>1070</v>
      </c>
      <c r="F1963" s="22" t="s">
        <v>1620</v>
      </c>
      <c r="G1963" s="27" t="n">
        <v>193</v>
      </c>
      <c r="H1963" s="17" t="n">
        <v>10.08</v>
      </c>
      <c r="I1963" s="17" t="n">
        <f aca="false">ROUND(G1963*H1963,2)</f>
        <v>1945.44</v>
      </c>
      <c r="J1963" s="22" t="s">
        <v>725</v>
      </c>
    </row>
    <row r="1964" customFormat="false" ht="15" hidden="false" customHeight="false" outlineLevel="0" collapsed="false">
      <c r="A1964" s="22" t="s">
        <v>1596</v>
      </c>
      <c r="B1964" s="23" t="n">
        <v>46274</v>
      </c>
      <c r="C1964" s="22" t="s">
        <v>959</v>
      </c>
      <c r="D1964" s="22" t="s">
        <v>1633</v>
      </c>
      <c r="E1964" s="21" t="n">
        <v>1071</v>
      </c>
      <c r="F1964" s="22" t="s">
        <v>1635</v>
      </c>
      <c r="G1964" s="27" t="n">
        <v>20</v>
      </c>
      <c r="H1964" s="17" t="n">
        <v>83.24</v>
      </c>
      <c r="I1964" s="17" t="n">
        <f aca="false">ROUND(G1964*H1964,2)</f>
        <v>1664.8</v>
      </c>
      <c r="J1964" s="22" t="s">
        <v>725</v>
      </c>
    </row>
    <row r="1965" customFormat="false" ht="15" hidden="false" customHeight="false" outlineLevel="0" collapsed="false">
      <c r="A1965" s="22" t="s">
        <v>1596</v>
      </c>
      <c r="B1965" s="23" t="n">
        <v>46274</v>
      </c>
      <c r="C1965" s="22" t="s">
        <v>959</v>
      </c>
      <c r="D1965" s="22" t="s">
        <v>1633</v>
      </c>
      <c r="E1965" s="21" t="n">
        <v>1071</v>
      </c>
      <c r="F1965" s="22" t="s">
        <v>1635</v>
      </c>
      <c r="G1965" s="27" t="n">
        <v>21</v>
      </c>
      <c r="H1965" s="17" t="n">
        <v>87.39</v>
      </c>
      <c r="I1965" s="17" t="n">
        <f aca="false">ROUND(G1965*H1965,2)</f>
        <v>1835.19</v>
      </c>
      <c r="J1965" s="22" t="s">
        <v>725</v>
      </c>
    </row>
    <row r="1966" customFormat="false" ht="15" hidden="false" customHeight="false" outlineLevel="0" collapsed="false">
      <c r="A1966" s="22" t="s">
        <v>1460</v>
      </c>
      <c r="B1966" s="23" t="n">
        <v>46197</v>
      </c>
      <c r="C1966" s="22" t="s">
        <v>957</v>
      </c>
      <c r="D1966" s="22" t="s">
        <v>1625</v>
      </c>
      <c r="E1966" s="21" t="n">
        <v>1071</v>
      </c>
      <c r="F1966" s="22" t="s">
        <v>1627</v>
      </c>
      <c r="G1966" s="27" t="n">
        <v>14</v>
      </c>
      <c r="H1966" s="17" t="n">
        <v>50.57</v>
      </c>
      <c r="I1966" s="17" t="n">
        <f aca="false">ROUND(G1966*H1966,2)</f>
        <v>707.98</v>
      </c>
      <c r="J1966" s="22" t="s">
        <v>725</v>
      </c>
    </row>
    <row r="1967" customFormat="false" ht="15" hidden="false" customHeight="false" outlineLevel="0" collapsed="false">
      <c r="A1967" s="22" t="s">
        <v>1460</v>
      </c>
      <c r="B1967" s="23" t="n">
        <v>46197</v>
      </c>
      <c r="C1967" s="22" t="s">
        <v>957</v>
      </c>
      <c r="D1967" s="22" t="s">
        <v>1625</v>
      </c>
      <c r="E1967" s="21" t="n">
        <v>1071</v>
      </c>
      <c r="F1967" s="22" t="s">
        <v>1628</v>
      </c>
      <c r="G1967" s="27" t="n">
        <v>5</v>
      </c>
      <c r="H1967" s="17" t="n">
        <v>410.97</v>
      </c>
      <c r="I1967" s="17" t="n">
        <f aca="false">ROUND(G1967*H1967,2)</f>
        <v>2054.85</v>
      </c>
      <c r="J1967" s="22" t="s">
        <v>725</v>
      </c>
    </row>
    <row r="1968" customFormat="false" ht="15" hidden="false" customHeight="false" outlineLevel="0" collapsed="false">
      <c r="A1968" s="22" t="s">
        <v>1460</v>
      </c>
      <c r="B1968" s="23" t="n">
        <v>46197</v>
      </c>
      <c r="C1968" s="22" t="s">
        <v>957</v>
      </c>
      <c r="D1968" s="22" t="s">
        <v>1625</v>
      </c>
      <c r="E1968" s="21" t="n">
        <v>1071</v>
      </c>
      <c r="F1968" s="22" t="s">
        <v>1626</v>
      </c>
      <c r="G1968" s="27" t="n">
        <v>19</v>
      </c>
      <c r="H1968" s="17" t="n">
        <v>58.41</v>
      </c>
      <c r="I1968" s="17" t="n">
        <f aca="false">ROUND(G1968*H1968,2)</f>
        <v>1109.79</v>
      </c>
      <c r="J1968" s="22" t="s">
        <v>725</v>
      </c>
    </row>
    <row r="1969" customFormat="false" ht="15" hidden="false" customHeight="false" outlineLevel="0" collapsed="false">
      <c r="A1969" s="22" t="s">
        <v>1460</v>
      </c>
      <c r="B1969" s="23" t="n">
        <v>46197</v>
      </c>
      <c r="C1969" s="22" t="s">
        <v>957</v>
      </c>
      <c r="D1969" s="22" t="s">
        <v>1625</v>
      </c>
      <c r="E1969" s="21" t="n">
        <v>1071</v>
      </c>
      <c r="F1969" s="22" t="s">
        <v>1627</v>
      </c>
      <c r="G1969" s="27" t="n">
        <v>56</v>
      </c>
      <c r="H1969" s="17" t="n">
        <v>51.29</v>
      </c>
      <c r="I1969" s="17" t="n">
        <f aca="false">ROUND(G1969*H1969,2)</f>
        <v>2872.24</v>
      </c>
      <c r="J1969" s="22" t="s">
        <v>725</v>
      </c>
    </row>
    <row r="1970" customFormat="false" ht="15" hidden="false" customHeight="false" outlineLevel="0" collapsed="false">
      <c r="A1970" s="22" t="s">
        <v>1476</v>
      </c>
      <c r="B1970" s="23" t="n">
        <v>46201</v>
      </c>
      <c r="C1970" s="22" t="s">
        <v>931</v>
      </c>
      <c r="D1970" s="22" t="s">
        <v>1618</v>
      </c>
      <c r="E1970" s="21" t="n">
        <v>1071</v>
      </c>
      <c r="F1970" s="22" t="s">
        <v>1619</v>
      </c>
      <c r="G1970" s="27" t="n">
        <v>22</v>
      </c>
      <c r="H1970" s="17" t="n">
        <v>86.56</v>
      </c>
      <c r="I1970" s="17" t="n">
        <f aca="false">ROUND(G1970*H1970,2)</f>
        <v>1904.32</v>
      </c>
      <c r="J1970" s="22" t="s">
        <v>728</v>
      </c>
    </row>
    <row r="1971" customFormat="false" ht="15" hidden="false" customHeight="false" outlineLevel="0" collapsed="false">
      <c r="A1971" s="22" t="s">
        <v>1476</v>
      </c>
      <c r="B1971" s="23" t="n">
        <v>46201</v>
      </c>
      <c r="C1971" s="22" t="s">
        <v>931</v>
      </c>
      <c r="D1971" s="22" t="s">
        <v>1618</v>
      </c>
      <c r="E1971" s="21" t="n">
        <v>1071</v>
      </c>
      <c r="F1971" s="22" t="s">
        <v>1619</v>
      </c>
      <c r="G1971" s="27" t="n">
        <v>12</v>
      </c>
      <c r="H1971" s="17" t="n">
        <v>87.75</v>
      </c>
      <c r="I1971" s="17" t="n">
        <f aca="false">ROUND(G1971*H1971,2)</f>
        <v>1053</v>
      </c>
      <c r="J1971" s="22" t="s">
        <v>728</v>
      </c>
    </row>
    <row r="1972" customFormat="false" ht="15" hidden="false" customHeight="false" outlineLevel="0" collapsed="false">
      <c r="A1972" s="22" t="s">
        <v>1476</v>
      </c>
      <c r="B1972" s="23" t="n">
        <v>46201</v>
      </c>
      <c r="C1972" s="22" t="s">
        <v>931</v>
      </c>
      <c r="D1972" s="22" t="s">
        <v>1618</v>
      </c>
      <c r="E1972" s="21" t="n">
        <v>1071</v>
      </c>
      <c r="F1972" s="22" t="s">
        <v>1620</v>
      </c>
      <c r="G1972" s="27" t="n">
        <v>118</v>
      </c>
      <c r="H1972" s="17" t="n">
        <v>10.19</v>
      </c>
      <c r="I1972" s="17" t="n">
        <f aca="false">ROUND(G1972*H1972,2)</f>
        <v>1202.42</v>
      </c>
      <c r="J1972" s="22" t="s">
        <v>728</v>
      </c>
    </row>
    <row r="1973" customFormat="false" ht="15" hidden="false" customHeight="false" outlineLevel="0" collapsed="false">
      <c r="A1973" s="22" t="s">
        <v>1476</v>
      </c>
      <c r="B1973" s="23" t="n">
        <v>46201</v>
      </c>
      <c r="C1973" s="22" t="s">
        <v>931</v>
      </c>
      <c r="D1973" s="22" t="s">
        <v>1618</v>
      </c>
      <c r="E1973" s="21" t="n">
        <v>1071</v>
      </c>
      <c r="F1973" s="22" t="s">
        <v>1653</v>
      </c>
      <c r="G1973" s="27" t="n">
        <v>28</v>
      </c>
      <c r="H1973" s="17" t="n">
        <v>100</v>
      </c>
      <c r="I1973" s="17" t="n">
        <f aca="false">ROUND(G1973*H1973,2)</f>
        <v>2800</v>
      </c>
      <c r="J1973" s="22" t="s">
        <v>728</v>
      </c>
    </row>
    <row r="1974" customFormat="false" ht="15" hidden="false" customHeight="false" outlineLevel="0" collapsed="false">
      <c r="A1974" s="22" t="s">
        <v>1476</v>
      </c>
      <c r="B1974" s="23" t="n">
        <v>46201</v>
      </c>
      <c r="C1974" s="22" t="s">
        <v>931</v>
      </c>
      <c r="D1974" s="22" t="s">
        <v>1618</v>
      </c>
      <c r="E1974" s="21" t="n">
        <v>1071</v>
      </c>
      <c r="F1974" s="22" t="s">
        <v>1629</v>
      </c>
      <c r="G1974" s="27" t="n">
        <v>12</v>
      </c>
      <c r="H1974" s="17" t="n">
        <v>64.77</v>
      </c>
      <c r="I1974" s="17" t="n">
        <f aca="false">ROUND(G1974*H1974,2)</f>
        <v>777.24</v>
      </c>
      <c r="J1974" s="22" t="s">
        <v>728</v>
      </c>
    </row>
    <row r="1975" customFormat="false" ht="15" hidden="false" customHeight="false" outlineLevel="0" collapsed="false">
      <c r="A1975" s="22" t="s">
        <v>1479</v>
      </c>
      <c r="B1975" s="23" t="n">
        <v>46202</v>
      </c>
      <c r="C1975" s="22" t="s">
        <v>944</v>
      </c>
      <c r="D1975" s="22" t="s">
        <v>1654</v>
      </c>
      <c r="E1975" s="21" t="n">
        <v>1071</v>
      </c>
      <c r="F1975" s="22" t="s">
        <v>1655</v>
      </c>
      <c r="G1975" s="27" t="n">
        <v>3</v>
      </c>
      <c r="H1975" s="17" t="n">
        <v>939.76</v>
      </c>
      <c r="I1975" s="17" t="n">
        <f aca="false">ROUND(G1975*H1975,2)</f>
        <v>2819.28</v>
      </c>
      <c r="J1975" s="22" t="s">
        <v>725</v>
      </c>
    </row>
    <row r="1976" customFormat="false" ht="15" hidden="false" customHeight="false" outlineLevel="0" collapsed="false">
      <c r="A1976" s="22" t="s">
        <v>1479</v>
      </c>
      <c r="B1976" s="23" t="n">
        <v>46202</v>
      </c>
      <c r="C1976" s="22" t="s">
        <v>944</v>
      </c>
      <c r="D1976" s="22" t="s">
        <v>1654</v>
      </c>
      <c r="E1976" s="21" t="n">
        <v>1071</v>
      </c>
      <c r="F1976" s="22" t="s">
        <v>1657</v>
      </c>
      <c r="G1976" s="27" t="n">
        <v>1</v>
      </c>
      <c r="H1976" s="17" t="n">
        <v>702.86</v>
      </c>
      <c r="I1976" s="17" t="n">
        <f aca="false">ROUND(G1976*H1976,2)</f>
        <v>702.86</v>
      </c>
      <c r="J1976" s="22" t="s">
        <v>725</v>
      </c>
    </row>
    <row r="1977" customFormat="false" ht="15" hidden="false" customHeight="false" outlineLevel="0" collapsed="false">
      <c r="A1977" s="22" t="s">
        <v>1479</v>
      </c>
      <c r="B1977" s="23" t="n">
        <v>46202</v>
      </c>
      <c r="C1977" s="22" t="s">
        <v>944</v>
      </c>
      <c r="D1977" s="22" t="s">
        <v>1654</v>
      </c>
      <c r="E1977" s="21" t="n">
        <v>1071</v>
      </c>
      <c r="F1977" s="22" t="s">
        <v>1657</v>
      </c>
      <c r="G1977" s="27" t="n">
        <v>4</v>
      </c>
      <c r="H1977" s="17" t="n">
        <v>680.91</v>
      </c>
      <c r="I1977" s="17" t="n">
        <f aca="false">ROUND(G1977*H1977,2)</f>
        <v>2723.64</v>
      </c>
      <c r="J1977" s="22" t="s">
        <v>725</v>
      </c>
    </row>
    <row r="1978" customFormat="false" ht="15" hidden="false" customHeight="false" outlineLevel="0" collapsed="false">
      <c r="A1978" s="22" t="s">
        <v>1479</v>
      </c>
      <c r="B1978" s="23" t="n">
        <v>46202</v>
      </c>
      <c r="C1978" s="22" t="s">
        <v>944</v>
      </c>
      <c r="D1978" s="22" t="s">
        <v>1654</v>
      </c>
      <c r="E1978" s="21" t="n">
        <v>1071</v>
      </c>
      <c r="F1978" s="22" t="s">
        <v>1655</v>
      </c>
      <c r="G1978" s="27" t="n">
        <v>2</v>
      </c>
      <c r="H1978" s="17" t="n">
        <v>887.97</v>
      </c>
      <c r="I1978" s="17" t="n">
        <f aca="false">ROUND(G1978*H1978,2)</f>
        <v>1775.94</v>
      </c>
      <c r="J1978" s="22" t="s">
        <v>725</v>
      </c>
    </row>
    <row r="1979" customFormat="false" ht="15" hidden="false" customHeight="false" outlineLevel="0" collapsed="false">
      <c r="A1979" s="22" t="s">
        <v>1479</v>
      </c>
      <c r="B1979" s="23" t="n">
        <v>46202</v>
      </c>
      <c r="C1979" s="22" t="s">
        <v>944</v>
      </c>
      <c r="D1979" s="22" t="s">
        <v>1654</v>
      </c>
      <c r="E1979" s="21" t="n">
        <v>1071</v>
      </c>
      <c r="F1979" s="22" t="s">
        <v>1656</v>
      </c>
      <c r="G1979" s="27" t="n">
        <v>1</v>
      </c>
      <c r="H1979" s="17" t="n">
        <v>1454.32</v>
      </c>
      <c r="I1979" s="17" t="n">
        <f aca="false">ROUND(G1979*H1979,2)</f>
        <v>1454.32</v>
      </c>
      <c r="J1979" s="22" t="s">
        <v>725</v>
      </c>
    </row>
    <row r="1980" customFormat="false" ht="15" hidden="false" customHeight="false" outlineLevel="0" collapsed="false">
      <c r="A1980" s="22" t="s">
        <v>1530</v>
      </c>
      <c r="B1980" s="23" t="n">
        <v>46236</v>
      </c>
      <c r="C1980" s="22" t="s">
        <v>939</v>
      </c>
      <c r="D1980" s="22" t="s">
        <v>1621</v>
      </c>
      <c r="E1980" s="21" t="n">
        <v>1071</v>
      </c>
      <c r="F1980" s="22" t="s">
        <v>1623</v>
      </c>
      <c r="G1980" s="27" t="n">
        <v>19</v>
      </c>
      <c r="H1980" s="17" t="n">
        <v>148.4</v>
      </c>
      <c r="I1980" s="17" t="n">
        <f aca="false">ROUND(G1980*H1980,2)</f>
        <v>2819.6</v>
      </c>
      <c r="J1980" s="22" t="s">
        <v>728</v>
      </c>
    </row>
    <row r="1981" customFormat="false" ht="15" hidden="false" customHeight="false" outlineLevel="0" collapsed="false">
      <c r="A1981" s="22" t="s">
        <v>1530</v>
      </c>
      <c r="B1981" s="23" t="n">
        <v>46236</v>
      </c>
      <c r="C1981" s="22" t="s">
        <v>939</v>
      </c>
      <c r="D1981" s="22" t="s">
        <v>1621</v>
      </c>
      <c r="E1981" s="21" t="n">
        <v>1071</v>
      </c>
      <c r="F1981" s="22" t="s">
        <v>1624</v>
      </c>
      <c r="G1981" s="27" t="n">
        <v>115</v>
      </c>
      <c r="H1981" s="17" t="n">
        <v>20.36</v>
      </c>
      <c r="I1981" s="17" t="n">
        <f aca="false">ROUND(G1981*H1981,2)</f>
        <v>2341.4</v>
      </c>
      <c r="J1981" s="22" t="s">
        <v>728</v>
      </c>
    </row>
    <row r="1982" customFormat="false" ht="15" hidden="false" customHeight="false" outlineLevel="0" collapsed="false">
      <c r="A1982" s="22" t="s">
        <v>1530</v>
      </c>
      <c r="B1982" s="23" t="n">
        <v>46236</v>
      </c>
      <c r="C1982" s="22" t="s">
        <v>939</v>
      </c>
      <c r="D1982" s="22" t="s">
        <v>1621</v>
      </c>
      <c r="E1982" s="21" t="n">
        <v>1071</v>
      </c>
      <c r="F1982" s="22" t="s">
        <v>1624</v>
      </c>
      <c r="G1982" s="27" t="n">
        <v>99</v>
      </c>
      <c r="H1982" s="17" t="n">
        <v>19.39</v>
      </c>
      <c r="I1982" s="17" t="n">
        <f aca="false">ROUND(G1982*H1982,2)</f>
        <v>1919.61</v>
      </c>
      <c r="J1982" s="22" t="s">
        <v>728</v>
      </c>
    </row>
    <row r="1983" customFormat="false" ht="15" hidden="false" customHeight="false" outlineLevel="0" collapsed="false">
      <c r="A1983" s="22" t="s">
        <v>1557</v>
      </c>
      <c r="B1983" s="23" t="n">
        <v>46245</v>
      </c>
      <c r="C1983" s="22" t="s">
        <v>964</v>
      </c>
      <c r="D1983" s="22" t="s">
        <v>1630</v>
      </c>
      <c r="E1983" s="21" t="n">
        <v>1071</v>
      </c>
      <c r="F1983" s="22" t="s">
        <v>1631</v>
      </c>
      <c r="G1983" s="27" t="n">
        <v>7</v>
      </c>
      <c r="H1983" s="17" t="n">
        <v>243.7</v>
      </c>
      <c r="I1983" s="17" t="n">
        <f aca="false">ROUND(G1983*H1983,2)</f>
        <v>1705.9</v>
      </c>
      <c r="J1983" s="22" t="s">
        <v>725</v>
      </c>
    </row>
    <row r="1984" customFormat="false" ht="15" hidden="false" customHeight="false" outlineLevel="0" collapsed="false">
      <c r="A1984" s="22" t="s">
        <v>1557</v>
      </c>
      <c r="B1984" s="23" t="n">
        <v>46245</v>
      </c>
      <c r="C1984" s="22" t="s">
        <v>964</v>
      </c>
      <c r="D1984" s="22" t="s">
        <v>1630</v>
      </c>
      <c r="E1984" s="21" t="n">
        <v>1071</v>
      </c>
      <c r="F1984" s="22" t="s">
        <v>1632</v>
      </c>
      <c r="G1984" s="27" t="n">
        <v>7</v>
      </c>
      <c r="H1984" s="17" t="n">
        <v>118.93</v>
      </c>
      <c r="I1984" s="17" t="n">
        <f aca="false">ROUND(G1984*H1984,2)</f>
        <v>832.51</v>
      </c>
      <c r="J1984" s="22" t="s">
        <v>725</v>
      </c>
    </row>
    <row r="1985" customFormat="false" ht="15" hidden="false" customHeight="false" outlineLevel="0" collapsed="false">
      <c r="A1985" s="22" t="s">
        <v>1511</v>
      </c>
      <c r="B1985" s="23" t="n">
        <v>46223</v>
      </c>
      <c r="C1985" s="22" t="s">
        <v>944</v>
      </c>
      <c r="D1985" s="22" t="s">
        <v>1654</v>
      </c>
      <c r="E1985" s="21" t="n">
        <v>1071</v>
      </c>
      <c r="F1985" s="22" t="s">
        <v>1657</v>
      </c>
      <c r="G1985" s="27" t="n">
        <v>1</v>
      </c>
      <c r="H1985" s="17" t="n">
        <v>668.06</v>
      </c>
      <c r="I1985" s="17" t="n">
        <f aca="false">ROUND(G1985*H1985,2)</f>
        <v>668.06</v>
      </c>
      <c r="J1985" s="22" t="s">
        <v>725</v>
      </c>
    </row>
    <row r="1986" customFormat="false" ht="15" hidden="false" customHeight="false" outlineLevel="0" collapsed="false">
      <c r="A1986" s="22" t="s">
        <v>1511</v>
      </c>
      <c r="B1986" s="23" t="n">
        <v>46223</v>
      </c>
      <c r="C1986" s="22" t="s">
        <v>944</v>
      </c>
      <c r="D1986" s="22" t="s">
        <v>1654</v>
      </c>
      <c r="E1986" s="21" t="n">
        <v>1071</v>
      </c>
      <c r="F1986" s="22" t="s">
        <v>1656</v>
      </c>
      <c r="G1986" s="27" t="n">
        <v>1</v>
      </c>
      <c r="H1986" s="17" t="n">
        <v>1530.32</v>
      </c>
      <c r="I1986" s="17" t="n">
        <f aca="false">ROUND(G1986*H1986,2)</f>
        <v>1530.32</v>
      </c>
      <c r="J1986" s="22" t="s">
        <v>725</v>
      </c>
    </row>
    <row r="1987" customFormat="false" ht="15" hidden="false" customHeight="false" outlineLevel="0" collapsed="false">
      <c r="A1987" s="22" t="s">
        <v>1553</v>
      </c>
      <c r="B1987" s="23" t="n">
        <v>46244</v>
      </c>
      <c r="C1987" s="22" t="s">
        <v>939</v>
      </c>
      <c r="D1987" s="22" t="s">
        <v>1621</v>
      </c>
      <c r="E1987" s="21" t="n">
        <v>1071</v>
      </c>
      <c r="F1987" s="22" t="s">
        <v>1623</v>
      </c>
      <c r="G1987" s="27" t="n">
        <v>11</v>
      </c>
      <c r="H1987" s="17" t="n">
        <v>143.09</v>
      </c>
      <c r="I1987" s="17" t="n">
        <f aca="false">ROUND(G1987*H1987,2)</f>
        <v>1573.99</v>
      </c>
      <c r="J1987" s="22" t="s">
        <v>725</v>
      </c>
    </row>
    <row r="1988" customFormat="false" ht="15" hidden="false" customHeight="false" outlineLevel="0" collapsed="false">
      <c r="A1988" s="22" t="s">
        <v>1553</v>
      </c>
      <c r="B1988" s="23" t="n">
        <v>46244</v>
      </c>
      <c r="C1988" s="22" t="s">
        <v>939</v>
      </c>
      <c r="D1988" s="22" t="s">
        <v>1621</v>
      </c>
      <c r="E1988" s="21" t="n">
        <v>1071</v>
      </c>
      <c r="F1988" s="22" t="s">
        <v>1624</v>
      </c>
      <c r="G1988" s="27" t="n">
        <v>82</v>
      </c>
      <c r="H1988" s="17" t="n">
        <v>19.71</v>
      </c>
      <c r="I1988" s="17" t="n">
        <f aca="false">ROUND(G1988*H1988,2)</f>
        <v>1616.22</v>
      </c>
      <c r="J1988" s="22" t="s">
        <v>725</v>
      </c>
    </row>
    <row r="1989" customFormat="false" ht="15" hidden="false" customHeight="false" outlineLevel="0" collapsed="false">
      <c r="A1989" s="22" t="s">
        <v>1553</v>
      </c>
      <c r="B1989" s="23" t="n">
        <v>46244</v>
      </c>
      <c r="C1989" s="22" t="s">
        <v>939</v>
      </c>
      <c r="D1989" s="22" t="s">
        <v>1621</v>
      </c>
      <c r="E1989" s="21" t="n">
        <v>1071</v>
      </c>
      <c r="F1989" s="22" t="s">
        <v>1622</v>
      </c>
      <c r="G1989" s="27" t="n">
        <v>21</v>
      </c>
      <c r="H1989" s="17" t="n">
        <v>93.53</v>
      </c>
      <c r="I1989" s="17" t="n">
        <f aca="false">ROUND(G1989*H1989,2)</f>
        <v>1964.13</v>
      </c>
      <c r="J1989" s="22" t="s">
        <v>725</v>
      </c>
    </row>
    <row r="1990" customFormat="false" ht="15" hidden="false" customHeight="false" outlineLevel="0" collapsed="false">
      <c r="A1990" s="22" t="s">
        <v>1553</v>
      </c>
      <c r="B1990" s="23" t="n">
        <v>46244</v>
      </c>
      <c r="C1990" s="22" t="s">
        <v>939</v>
      </c>
      <c r="D1990" s="22" t="s">
        <v>1621</v>
      </c>
      <c r="E1990" s="21" t="n">
        <v>1071</v>
      </c>
      <c r="F1990" s="22" t="s">
        <v>1623</v>
      </c>
      <c r="G1990" s="27" t="n">
        <v>6</v>
      </c>
      <c r="H1990" s="17" t="n">
        <v>142.37</v>
      </c>
      <c r="I1990" s="17" t="n">
        <f aca="false">ROUND(G1990*H1990,2)</f>
        <v>854.22</v>
      </c>
      <c r="J1990" s="22" t="s">
        <v>725</v>
      </c>
    </row>
    <row r="1991" customFormat="false" ht="15" hidden="false" customHeight="false" outlineLevel="0" collapsed="false">
      <c r="A1991" s="22" t="s">
        <v>1592</v>
      </c>
      <c r="B1991" s="23" t="n">
        <v>46269</v>
      </c>
      <c r="C1991" s="22" t="s">
        <v>944</v>
      </c>
      <c r="D1991" s="22" t="s">
        <v>1654</v>
      </c>
      <c r="E1991" s="21" t="n">
        <v>1071</v>
      </c>
      <c r="F1991" s="22" t="s">
        <v>1657</v>
      </c>
      <c r="G1991" s="27" t="n">
        <v>2</v>
      </c>
      <c r="H1991" s="17" t="n">
        <v>681.28</v>
      </c>
      <c r="I1991" s="17" t="n">
        <f aca="false">ROUND(G1991*H1991,2)</f>
        <v>1362.56</v>
      </c>
      <c r="J1991" s="22" t="s">
        <v>725</v>
      </c>
    </row>
    <row r="1992" customFormat="false" ht="15" hidden="false" customHeight="false" outlineLevel="0" collapsed="false">
      <c r="A1992" s="22" t="s">
        <v>1592</v>
      </c>
      <c r="B1992" s="23" t="n">
        <v>46269</v>
      </c>
      <c r="C1992" s="22" t="s">
        <v>944</v>
      </c>
      <c r="D1992" s="22" t="s">
        <v>1654</v>
      </c>
      <c r="E1992" s="21" t="n">
        <v>1071</v>
      </c>
      <c r="F1992" s="22" t="s">
        <v>1656</v>
      </c>
      <c r="G1992" s="27" t="n">
        <v>2</v>
      </c>
      <c r="H1992" s="17" t="n">
        <v>1546.19</v>
      </c>
      <c r="I1992" s="17" t="n">
        <f aca="false">ROUND(G1992*H1992,2)</f>
        <v>3092.38</v>
      </c>
      <c r="J1992" s="22" t="s">
        <v>725</v>
      </c>
    </row>
    <row r="1993" customFormat="false" ht="15" hidden="false" customHeight="false" outlineLevel="0" collapsed="false">
      <c r="A1993" s="22" t="s">
        <v>1503</v>
      </c>
      <c r="B1993" s="23" t="n">
        <v>46217</v>
      </c>
      <c r="C1993" s="22" t="s">
        <v>937</v>
      </c>
      <c r="D1993" s="22" t="s">
        <v>1618</v>
      </c>
      <c r="E1993" s="21" t="n">
        <v>1071</v>
      </c>
      <c r="F1993" s="22" t="s">
        <v>1620</v>
      </c>
      <c r="G1993" s="27" t="n">
        <v>98</v>
      </c>
      <c r="H1993" s="17" t="n">
        <v>9.47</v>
      </c>
      <c r="I1993" s="17" t="n">
        <f aca="false">ROUND(G1993*H1993,2)</f>
        <v>928.06</v>
      </c>
      <c r="J1993" s="22" t="s">
        <v>725</v>
      </c>
    </row>
    <row r="1994" customFormat="false" ht="15" hidden="false" customHeight="false" outlineLevel="0" collapsed="false">
      <c r="A1994" s="22" t="s">
        <v>1503</v>
      </c>
      <c r="B1994" s="23" t="n">
        <v>46217</v>
      </c>
      <c r="C1994" s="22" t="s">
        <v>937</v>
      </c>
      <c r="D1994" s="22" t="s">
        <v>1618</v>
      </c>
      <c r="E1994" s="21" t="n">
        <v>1071</v>
      </c>
      <c r="F1994" s="22" t="s">
        <v>1629</v>
      </c>
      <c r="G1994" s="27" t="n">
        <v>45</v>
      </c>
      <c r="H1994" s="17" t="n">
        <v>63.99</v>
      </c>
      <c r="I1994" s="17" t="n">
        <f aca="false">ROUND(G1994*H1994,2)</f>
        <v>2879.55</v>
      </c>
      <c r="J1994" s="22" t="s">
        <v>725</v>
      </c>
    </row>
    <row r="1995" customFormat="false" ht="15" hidden="false" customHeight="false" outlineLevel="0" collapsed="false">
      <c r="A1995" s="22" t="s">
        <v>1503</v>
      </c>
      <c r="B1995" s="23" t="n">
        <v>46217</v>
      </c>
      <c r="C1995" s="22" t="s">
        <v>937</v>
      </c>
      <c r="D1995" s="22" t="s">
        <v>1618</v>
      </c>
      <c r="E1995" s="21" t="n">
        <v>1071</v>
      </c>
      <c r="F1995" s="22" t="s">
        <v>1629</v>
      </c>
      <c r="G1995" s="27" t="n">
        <v>28</v>
      </c>
      <c r="H1995" s="17" t="n">
        <v>64.37</v>
      </c>
      <c r="I1995" s="17" t="n">
        <f aca="false">ROUND(G1995*H1995,2)</f>
        <v>1802.36</v>
      </c>
      <c r="J1995" s="22" t="s">
        <v>725</v>
      </c>
    </row>
    <row r="1996" customFormat="false" ht="15" hidden="false" customHeight="false" outlineLevel="0" collapsed="false">
      <c r="A1996" s="22" t="s">
        <v>1503</v>
      </c>
      <c r="B1996" s="23" t="n">
        <v>46217</v>
      </c>
      <c r="C1996" s="22" t="s">
        <v>937</v>
      </c>
      <c r="D1996" s="22" t="s">
        <v>1618</v>
      </c>
      <c r="E1996" s="21" t="n">
        <v>1071</v>
      </c>
      <c r="F1996" s="22" t="s">
        <v>1653</v>
      </c>
      <c r="G1996" s="27" t="n">
        <v>9</v>
      </c>
      <c r="H1996" s="17" t="n">
        <v>102.47</v>
      </c>
      <c r="I1996" s="17" t="n">
        <f aca="false">ROUND(G1996*H1996,2)</f>
        <v>922.23</v>
      </c>
      <c r="J1996" s="22" t="s">
        <v>725</v>
      </c>
    </row>
    <row r="1997" customFormat="false" ht="15" hidden="false" customHeight="false" outlineLevel="0" collapsed="false">
      <c r="A1997" s="22" t="s">
        <v>1494</v>
      </c>
      <c r="B1997" s="23" t="n">
        <v>46212</v>
      </c>
      <c r="C1997" s="22" t="s">
        <v>933</v>
      </c>
      <c r="D1997" s="22" t="s">
        <v>1625</v>
      </c>
      <c r="E1997" s="21" t="n">
        <v>1071</v>
      </c>
      <c r="F1997" s="22" t="s">
        <v>1628</v>
      </c>
      <c r="G1997" s="27" t="n">
        <v>3</v>
      </c>
      <c r="H1997" s="17" t="n">
        <v>405.9</v>
      </c>
      <c r="I1997" s="17" t="n">
        <f aca="false">ROUND(G1997*H1997,2)</f>
        <v>1217.7</v>
      </c>
      <c r="J1997" s="22" t="s">
        <v>725</v>
      </c>
    </row>
    <row r="1998" customFormat="false" ht="15" hidden="false" customHeight="false" outlineLevel="0" collapsed="false">
      <c r="A1998" s="22" t="s">
        <v>1494</v>
      </c>
      <c r="B1998" s="23" t="n">
        <v>46212</v>
      </c>
      <c r="C1998" s="22" t="s">
        <v>933</v>
      </c>
      <c r="D1998" s="22" t="s">
        <v>1625</v>
      </c>
      <c r="E1998" s="21" t="n">
        <v>1071</v>
      </c>
      <c r="F1998" s="22" t="s">
        <v>1627</v>
      </c>
      <c r="G1998" s="27" t="n">
        <v>51</v>
      </c>
      <c r="H1998" s="17" t="n">
        <v>50.67</v>
      </c>
      <c r="I1998" s="17" t="n">
        <f aca="false">ROUND(G1998*H1998,2)</f>
        <v>2584.17</v>
      </c>
      <c r="J1998" s="22" t="s">
        <v>725</v>
      </c>
    </row>
    <row r="1999" customFormat="false" ht="15" hidden="false" customHeight="false" outlineLevel="0" collapsed="false">
      <c r="A1999" s="22" t="s">
        <v>1505</v>
      </c>
      <c r="B1999" s="23" t="n">
        <v>46219</v>
      </c>
      <c r="C1999" s="22" t="s">
        <v>935</v>
      </c>
      <c r="D1999" s="22" t="s">
        <v>1648</v>
      </c>
      <c r="E1999" s="21" t="n">
        <v>1072</v>
      </c>
      <c r="F1999" s="22" t="s">
        <v>1649</v>
      </c>
      <c r="G1999" s="27" t="n">
        <v>13</v>
      </c>
      <c r="H1999" s="17" t="n">
        <v>175.56</v>
      </c>
      <c r="I1999" s="17" t="n">
        <f aca="false">ROUND(G1999*H1999,2)</f>
        <v>2282.28</v>
      </c>
      <c r="J1999" s="22" t="s">
        <v>725</v>
      </c>
    </row>
    <row r="2000" customFormat="false" ht="15" hidden="false" customHeight="false" outlineLevel="0" collapsed="false">
      <c r="A2000" s="22" t="s">
        <v>1505</v>
      </c>
      <c r="B2000" s="23" t="n">
        <v>46219</v>
      </c>
      <c r="C2000" s="22" t="s">
        <v>935</v>
      </c>
      <c r="D2000" s="22" t="s">
        <v>1648</v>
      </c>
      <c r="E2000" s="21" t="n">
        <v>1072</v>
      </c>
      <c r="F2000" s="22" t="s">
        <v>1649</v>
      </c>
      <c r="G2000" s="27" t="n">
        <v>13</v>
      </c>
      <c r="H2000" s="17" t="n">
        <v>167.88</v>
      </c>
      <c r="I2000" s="17" t="n">
        <f aca="false">ROUND(G2000*H2000,2)</f>
        <v>2182.44</v>
      </c>
      <c r="J2000" s="22" t="s">
        <v>725</v>
      </c>
    </row>
    <row r="2001" customFormat="false" ht="15" hidden="false" customHeight="false" outlineLevel="0" collapsed="false">
      <c r="A2001" s="22" t="s">
        <v>1505</v>
      </c>
      <c r="B2001" s="23" t="n">
        <v>46219</v>
      </c>
      <c r="C2001" s="22" t="s">
        <v>935</v>
      </c>
      <c r="D2001" s="22" t="s">
        <v>1648</v>
      </c>
      <c r="E2001" s="21" t="n">
        <v>1072</v>
      </c>
      <c r="F2001" s="22" t="s">
        <v>1651</v>
      </c>
      <c r="G2001" s="27" t="n">
        <v>18</v>
      </c>
      <c r="H2001" s="17" t="n">
        <v>35.25</v>
      </c>
      <c r="I2001" s="17" t="n">
        <f aca="false">ROUND(G2001*H2001,2)</f>
        <v>634.5</v>
      </c>
      <c r="J2001" s="22" t="s">
        <v>725</v>
      </c>
    </row>
    <row r="2002" customFormat="false" ht="15" hidden="false" customHeight="false" outlineLevel="0" collapsed="false">
      <c r="A2002" s="22" t="s">
        <v>1430</v>
      </c>
      <c r="B2002" s="23" t="n">
        <v>46186</v>
      </c>
      <c r="C2002" s="22" t="s">
        <v>986</v>
      </c>
      <c r="D2002" s="22" t="s">
        <v>1640</v>
      </c>
      <c r="E2002" s="21" t="n">
        <v>1072</v>
      </c>
      <c r="F2002" s="22" t="s">
        <v>1642</v>
      </c>
      <c r="G2002" s="27" t="n">
        <v>1</v>
      </c>
      <c r="H2002" s="17" t="n">
        <v>3877.73</v>
      </c>
      <c r="I2002" s="17" t="n">
        <f aca="false">ROUND(G2002*H2002,2)</f>
        <v>3877.73</v>
      </c>
      <c r="J2002" s="22" t="s">
        <v>728</v>
      </c>
    </row>
    <row r="2003" customFormat="false" ht="15" hidden="false" customHeight="false" outlineLevel="0" collapsed="false">
      <c r="A2003" s="22" t="s">
        <v>1430</v>
      </c>
      <c r="B2003" s="23" t="n">
        <v>46186</v>
      </c>
      <c r="C2003" s="22" t="s">
        <v>986</v>
      </c>
      <c r="D2003" s="22" t="s">
        <v>1640</v>
      </c>
      <c r="E2003" s="21" t="n">
        <v>1072</v>
      </c>
      <c r="F2003" s="22" t="s">
        <v>1643</v>
      </c>
      <c r="G2003" s="27" t="n">
        <v>1</v>
      </c>
      <c r="H2003" s="17" t="n">
        <v>7659.02</v>
      </c>
      <c r="I2003" s="17" t="n">
        <f aca="false">ROUND(G2003*H2003,2)</f>
        <v>7659.02</v>
      </c>
      <c r="J2003" s="22" t="s">
        <v>728</v>
      </c>
    </row>
    <row r="2004" customFormat="false" ht="15" hidden="false" customHeight="false" outlineLevel="0" collapsed="false">
      <c r="A2004" s="22" t="s">
        <v>1430</v>
      </c>
      <c r="B2004" s="23" t="n">
        <v>46186</v>
      </c>
      <c r="C2004" s="22" t="s">
        <v>986</v>
      </c>
      <c r="D2004" s="22" t="s">
        <v>1640</v>
      </c>
      <c r="E2004" s="21" t="n">
        <v>1072</v>
      </c>
      <c r="F2004" s="22" t="s">
        <v>1641</v>
      </c>
      <c r="G2004" s="27" t="n">
        <v>1</v>
      </c>
      <c r="H2004" s="17" t="n">
        <v>9590.37</v>
      </c>
      <c r="I2004" s="17" t="n">
        <f aca="false">ROUND(G2004*H2004,2)</f>
        <v>9590.37</v>
      </c>
      <c r="J2004" s="22" t="s">
        <v>728</v>
      </c>
    </row>
    <row r="2005" customFormat="false" ht="15" hidden="false" customHeight="false" outlineLevel="0" collapsed="false">
      <c r="A2005" s="22" t="s">
        <v>1430</v>
      </c>
      <c r="B2005" s="23" t="n">
        <v>46186</v>
      </c>
      <c r="C2005" s="22" t="s">
        <v>986</v>
      </c>
      <c r="D2005" s="22" t="s">
        <v>1640</v>
      </c>
      <c r="E2005" s="21" t="n">
        <v>1072</v>
      </c>
      <c r="F2005" s="22" t="s">
        <v>1642</v>
      </c>
      <c r="G2005" s="27" t="n">
        <v>1</v>
      </c>
      <c r="H2005" s="17" t="n">
        <v>3763.93</v>
      </c>
      <c r="I2005" s="17" t="n">
        <f aca="false">ROUND(G2005*H2005,2)</f>
        <v>3763.93</v>
      </c>
      <c r="J2005" s="22" t="s">
        <v>728</v>
      </c>
    </row>
    <row r="2006" customFormat="false" ht="15" hidden="false" customHeight="false" outlineLevel="0" collapsed="false">
      <c r="A2006" s="22" t="s">
        <v>1430</v>
      </c>
      <c r="B2006" s="23" t="n">
        <v>46186</v>
      </c>
      <c r="C2006" s="22" t="s">
        <v>986</v>
      </c>
      <c r="D2006" s="22" t="s">
        <v>1640</v>
      </c>
      <c r="E2006" s="21" t="n">
        <v>1072</v>
      </c>
      <c r="F2006" s="22" t="s">
        <v>1642</v>
      </c>
      <c r="G2006" s="27" t="n">
        <v>1</v>
      </c>
      <c r="H2006" s="17" t="n">
        <v>3942.51</v>
      </c>
      <c r="I2006" s="17" t="n">
        <f aca="false">ROUND(G2006*H2006,2)</f>
        <v>3942.51</v>
      </c>
      <c r="J2006" s="22" t="s">
        <v>728</v>
      </c>
    </row>
    <row r="2007" customFormat="false" ht="15" hidden="false" customHeight="false" outlineLevel="0" collapsed="false">
      <c r="A2007" s="22" t="s">
        <v>1435</v>
      </c>
      <c r="B2007" s="23" t="n">
        <v>46187</v>
      </c>
      <c r="C2007" s="22" t="s">
        <v>944</v>
      </c>
      <c r="D2007" s="22" t="s">
        <v>1654</v>
      </c>
      <c r="E2007" s="21" t="n">
        <v>1072</v>
      </c>
      <c r="F2007" s="22" t="s">
        <v>1657</v>
      </c>
      <c r="G2007" s="27" t="n">
        <v>3</v>
      </c>
      <c r="H2007" s="17" t="n">
        <v>705.8</v>
      </c>
      <c r="I2007" s="17" t="n">
        <f aca="false">ROUND(G2007*H2007,2)</f>
        <v>2117.4</v>
      </c>
      <c r="J2007" s="22" t="s">
        <v>725</v>
      </c>
    </row>
    <row r="2008" customFormat="false" ht="15" hidden="false" customHeight="false" outlineLevel="0" collapsed="false">
      <c r="A2008" s="22" t="s">
        <v>1435</v>
      </c>
      <c r="B2008" s="23" t="n">
        <v>46187</v>
      </c>
      <c r="C2008" s="22" t="s">
        <v>944</v>
      </c>
      <c r="D2008" s="22" t="s">
        <v>1654</v>
      </c>
      <c r="E2008" s="21" t="n">
        <v>1072</v>
      </c>
      <c r="F2008" s="22" t="s">
        <v>1655</v>
      </c>
      <c r="G2008" s="27" t="n">
        <v>2</v>
      </c>
      <c r="H2008" s="17" t="n">
        <v>957.03</v>
      </c>
      <c r="I2008" s="17" t="n">
        <f aca="false">ROUND(G2008*H2008,2)</f>
        <v>1914.06</v>
      </c>
      <c r="J2008" s="22" t="s">
        <v>725</v>
      </c>
    </row>
    <row r="2009" customFormat="false" ht="15" hidden="false" customHeight="false" outlineLevel="0" collapsed="false">
      <c r="A2009" s="22" t="s">
        <v>1435</v>
      </c>
      <c r="B2009" s="23" t="n">
        <v>46187</v>
      </c>
      <c r="C2009" s="22" t="s">
        <v>944</v>
      </c>
      <c r="D2009" s="22" t="s">
        <v>1654</v>
      </c>
      <c r="E2009" s="21" t="n">
        <v>1072</v>
      </c>
      <c r="F2009" s="22" t="s">
        <v>1656</v>
      </c>
      <c r="G2009" s="27" t="n">
        <v>1</v>
      </c>
      <c r="H2009" s="17" t="n">
        <v>1546.75</v>
      </c>
      <c r="I2009" s="17" t="n">
        <f aca="false">ROUND(G2009*H2009,2)</f>
        <v>1546.75</v>
      </c>
      <c r="J2009" s="22" t="s">
        <v>725</v>
      </c>
    </row>
    <row r="2010" customFormat="false" ht="15" hidden="false" customHeight="false" outlineLevel="0" collapsed="false">
      <c r="A2010" s="22" t="s">
        <v>1461</v>
      </c>
      <c r="B2010" s="23" t="n">
        <v>46197</v>
      </c>
      <c r="C2010" s="22" t="s">
        <v>929</v>
      </c>
      <c r="D2010" s="22" t="s">
        <v>1637</v>
      </c>
      <c r="E2010" s="21" t="n">
        <v>1072</v>
      </c>
      <c r="F2010" s="22" t="s">
        <v>1639</v>
      </c>
      <c r="G2010" s="27" t="n">
        <v>1</v>
      </c>
      <c r="H2010" s="17" t="n">
        <v>2182.79</v>
      </c>
      <c r="I2010" s="17" t="n">
        <f aca="false">ROUND(G2010*H2010,2)</f>
        <v>2182.79</v>
      </c>
      <c r="J2010" s="22" t="s">
        <v>725</v>
      </c>
    </row>
    <row r="2011" customFormat="false" ht="15" hidden="false" customHeight="false" outlineLevel="0" collapsed="false">
      <c r="A2011" s="22" t="s">
        <v>1461</v>
      </c>
      <c r="B2011" s="23" t="n">
        <v>46197</v>
      </c>
      <c r="C2011" s="22" t="s">
        <v>929</v>
      </c>
      <c r="D2011" s="22" t="s">
        <v>1637</v>
      </c>
      <c r="E2011" s="21" t="n">
        <v>1072</v>
      </c>
      <c r="F2011" s="22" t="s">
        <v>1647</v>
      </c>
      <c r="G2011" s="27" t="n">
        <v>36</v>
      </c>
      <c r="H2011" s="17" t="n">
        <v>42.05</v>
      </c>
      <c r="I2011" s="17" t="n">
        <f aca="false">ROUND(G2011*H2011,2)</f>
        <v>1513.8</v>
      </c>
      <c r="J2011" s="22" t="s">
        <v>725</v>
      </c>
    </row>
    <row r="2012" customFormat="false" ht="15" hidden="false" customHeight="false" outlineLevel="0" collapsed="false">
      <c r="A2012" s="22" t="s">
        <v>1461</v>
      </c>
      <c r="B2012" s="23" t="n">
        <v>46197</v>
      </c>
      <c r="C2012" s="22" t="s">
        <v>929</v>
      </c>
      <c r="D2012" s="22" t="s">
        <v>1637</v>
      </c>
      <c r="E2012" s="21" t="n">
        <v>1072</v>
      </c>
      <c r="F2012" s="22" t="s">
        <v>1639</v>
      </c>
      <c r="G2012" s="27" t="n">
        <v>1</v>
      </c>
      <c r="H2012" s="17" t="n">
        <v>2154.62</v>
      </c>
      <c r="I2012" s="17" t="n">
        <f aca="false">ROUND(G2012*H2012,2)</f>
        <v>2154.62</v>
      </c>
      <c r="J2012" s="22" t="s">
        <v>725</v>
      </c>
    </row>
    <row r="2013" customFormat="false" ht="15" hidden="false" customHeight="false" outlineLevel="0" collapsed="false">
      <c r="A2013" s="22" t="s">
        <v>1461</v>
      </c>
      <c r="B2013" s="23" t="n">
        <v>46197</v>
      </c>
      <c r="C2013" s="22" t="s">
        <v>929</v>
      </c>
      <c r="D2013" s="22" t="s">
        <v>1637</v>
      </c>
      <c r="E2013" s="21" t="n">
        <v>1072</v>
      </c>
      <c r="F2013" s="22" t="s">
        <v>1638</v>
      </c>
      <c r="G2013" s="27" t="n">
        <v>7</v>
      </c>
      <c r="H2013" s="17" t="n">
        <v>218.96</v>
      </c>
      <c r="I2013" s="17" t="n">
        <f aca="false">ROUND(G2013*H2013,2)</f>
        <v>1532.72</v>
      </c>
      <c r="J2013" s="22" t="s">
        <v>725</v>
      </c>
    </row>
    <row r="2014" customFormat="false" ht="15" hidden="false" customHeight="false" outlineLevel="0" collapsed="false">
      <c r="A2014" s="22" t="s">
        <v>1549</v>
      </c>
      <c r="B2014" s="23" t="n">
        <v>46242</v>
      </c>
      <c r="C2014" s="22" t="s">
        <v>949</v>
      </c>
      <c r="D2014" s="22" t="s">
        <v>1644</v>
      </c>
      <c r="E2014" s="21" t="n">
        <v>1072</v>
      </c>
      <c r="F2014" s="22" t="s">
        <v>1645</v>
      </c>
      <c r="G2014" s="27" t="n">
        <v>3</v>
      </c>
      <c r="H2014" s="17" t="n">
        <v>619.94</v>
      </c>
      <c r="I2014" s="17" t="n">
        <f aca="false">ROUND(G2014*H2014,2)</f>
        <v>1859.82</v>
      </c>
      <c r="J2014" s="22" t="s">
        <v>725</v>
      </c>
    </row>
    <row r="2015" customFormat="false" ht="15" hidden="false" customHeight="false" outlineLevel="0" collapsed="false">
      <c r="A2015" s="22" t="s">
        <v>1549</v>
      </c>
      <c r="B2015" s="23" t="n">
        <v>46242</v>
      </c>
      <c r="C2015" s="22" t="s">
        <v>949</v>
      </c>
      <c r="D2015" s="22" t="s">
        <v>1644</v>
      </c>
      <c r="E2015" s="21" t="n">
        <v>1072</v>
      </c>
      <c r="F2015" s="22" t="s">
        <v>1645</v>
      </c>
      <c r="G2015" s="27" t="n">
        <v>2</v>
      </c>
      <c r="H2015" s="17" t="n">
        <v>645.27</v>
      </c>
      <c r="I2015" s="17" t="n">
        <f aca="false">ROUND(G2015*H2015,2)</f>
        <v>1290.54</v>
      </c>
      <c r="J2015" s="22" t="s">
        <v>725</v>
      </c>
    </row>
    <row r="2016" customFormat="false" ht="15" hidden="false" customHeight="false" outlineLevel="0" collapsed="false">
      <c r="A2016" s="22" t="s">
        <v>1549</v>
      </c>
      <c r="B2016" s="23" t="n">
        <v>46242</v>
      </c>
      <c r="C2016" s="22" t="s">
        <v>949</v>
      </c>
      <c r="D2016" s="22" t="s">
        <v>1644</v>
      </c>
      <c r="E2016" s="21" t="n">
        <v>1072</v>
      </c>
      <c r="F2016" s="22" t="s">
        <v>1645</v>
      </c>
      <c r="G2016" s="27" t="n">
        <v>1</v>
      </c>
      <c r="H2016" s="17" t="n">
        <v>668.99</v>
      </c>
      <c r="I2016" s="17" t="n">
        <f aca="false">ROUND(G2016*H2016,2)</f>
        <v>668.99</v>
      </c>
      <c r="J2016" s="22" t="s">
        <v>725</v>
      </c>
    </row>
    <row r="2017" customFormat="false" ht="15" hidden="false" customHeight="false" outlineLevel="0" collapsed="false">
      <c r="A2017" s="22" t="s">
        <v>1549</v>
      </c>
      <c r="B2017" s="23" t="n">
        <v>46242</v>
      </c>
      <c r="C2017" s="22" t="s">
        <v>949</v>
      </c>
      <c r="D2017" s="22" t="s">
        <v>1644</v>
      </c>
      <c r="E2017" s="21" t="n">
        <v>1072</v>
      </c>
      <c r="F2017" s="22" t="s">
        <v>1646</v>
      </c>
      <c r="G2017" s="27" t="n">
        <v>2</v>
      </c>
      <c r="H2017" s="17" t="n">
        <v>813.02</v>
      </c>
      <c r="I2017" s="17" t="n">
        <f aca="false">ROUND(G2017*H2017,2)</f>
        <v>1626.04</v>
      </c>
      <c r="J2017" s="22" t="s">
        <v>725</v>
      </c>
    </row>
    <row r="2018" customFormat="false" ht="15" hidden="false" customHeight="false" outlineLevel="0" collapsed="false">
      <c r="A2018" s="22" t="s">
        <v>1549</v>
      </c>
      <c r="B2018" s="23" t="n">
        <v>46242</v>
      </c>
      <c r="C2018" s="22" t="s">
        <v>949</v>
      </c>
      <c r="D2018" s="22" t="s">
        <v>1644</v>
      </c>
      <c r="E2018" s="21" t="n">
        <v>1072</v>
      </c>
      <c r="F2018" s="22" t="s">
        <v>1646</v>
      </c>
      <c r="G2018" s="27" t="n">
        <v>2</v>
      </c>
      <c r="H2018" s="17" t="n">
        <v>771.16</v>
      </c>
      <c r="I2018" s="17" t="n">
        <f aca="false">ROUND(G2018*H2018,2)</f>
        <v>1542.32</v>
      </c>
      <c r="J2018" s="22" t="s">
        <v>725</v>
      </c>
    </row>
    <row r="2019" customFormat="false" ht="15" hidden="false" customHeight="false" outlineLevel="0" collapsed="false">
      <c r="A2019" s="22" t="s">
        <v>1534</v>
      </c>
      <c r="B2019" s="23" t="n">
        <v>46237</v>
      </c>
      <c r="C2019" s="22" t="s">
        <v>933</v>
      </c>
      <c r="D2019" s="22" t="s">
        <v>1625</v>
      </c>
      <c r="E2019" s="21" t="n">
        <v>1072</v>
      </c>
      <c r="F2019" s="22" t="s">
        <v>1628</v>
      </c>
      <c r="G2019" s="27" t="n">
        <v>6</v>
      </c>
      <c r="H2019" s="17" t="n">
        <v>413.78</v>
      </c>
      <c r="I2019" s="17" t="n">
        <f aca="false">ROUND(G2019*H2019,2)</f>
        <v>2482.68</v>
      </c>
      <c r="J2019" s="22" t="s">
        <v>725</v>
      </c>
    </row>
    <row r="2020" customFormat="false" ht="15" hidden="false" customHeight="false" outlineLevel="0" collapsed="false">
      <c r="A2020" s="22" t="s">
        <v>1534</v>
      </c>
      <c r="B2020" s="23" t="n">
        <v>46237</v>
      </c>
      <c r="C2020" s="22" t="s">
        <v>933</v>
      </c>
      <c r="D2020" s="22" t="s">
        <v>1625</v>
      </c>
      <c r="E2020" s="21" t="n">
        <v>1072</v>
      </c>
      <c r="F2020" s="22" t="s">
        <v>1627</v>
      </c>
      <c r="G2020" s="27" t="n">
        <v>12</v>
      </c>
      <c r="H2020" s="17" t="n">
        <v>50.8</v>
      </c>
      <c r="I2020" s="17" t="n">
        <f aca="false">ROUND(G2020*H2020,2)</f>
        <v>609.6</v>
      </c>
      <c r="J2020" s="22" t="s">
        <v>725</v>
      </c>
    </row>
    <row r="2021" customFormat="false" ht="15" hidden="false" customHeight="false" outlineLevel="0" collapsed="false">
      <c r="A2021" s="22" t="s">
        <v>1534</v>
      </c>
      <c r="B2021" s="23" t="n">
        <v>46237</v>
      </c>
      <c r="C2021" s="22" t="s">
        <v>933</v>
      </c>
      <c r="D2021" s="22" t="s">
        <v>1625</v>
      </c>
      <c r="E2021" s="21" t="n">
        <v>1072</v>
      </c>
      <c r="F2021" s="22" t="s">
        <v>1628</v>
      </c>
      <c r="G2021" s="27" t="n">
        <v>2</v>
      </c>
      <c r="H2021" s="17" t="n">
        <v>429.9</v>
      </c>
      <c r="I2021" s="17" t="n">
        <f aca="false">ROUND(G2021*H2021,2)</f>
        <v>859.8</v>
      </c>
      <c r="J2021" s="22" t="s">
        <v>725</v>
      </c>
    </row>
    <row r="2022" customFormat="false" ht="15" hidden="false" customHeight="false" outlineLevel="0" collapsed="false">
      <c r="A2022" s="22" t="s">
        <v>1534</v>
      </c>
      <c r="B2022" s="23" t="n">
        <v>46237</v>
      </c>
      <c r="C2022" s="22" t="s">
        <v>933</v>
      </c>
      <c r="D2022" s="22" t="s">
        <v>1625</v>
      </c>
      <c r="E2022" s="21" t="n">
        <v>1072</v>
      </c>
      <c r="F2022" s="22" t="s">
        <v>1626</v>
      </c>
      <c r="G2022" s="27" t="n">
        <v>36</v>
      </c>
      <c r="H2022" s="17" t="n">
        <v>59.13</v>
      </c>
      <c r="I2022" s="17" t="n">
        <f aca="false">ROUND(G2022*H2022,2)</f>
        <v>2128.68</v>
      </c>
      <c r="J2022" s="22" t="s">
        <v>725</v>
      </c>
    </row>
    <row r="2023" customFormat="false" ht="15" hidden="false" customHeight="false" outlineLevel="0" collapsed="false">
      <c r="A2023" s="22" t="s">
        <v>1454</v>
      </c>
      <c r="B2023" s="23" t="n">
        <v>46195</v>
      </c>
      <c r="C2023" s="22" t="s">
        <v>933</v>
      </c>
      <c r="D2023" s="22" t="s">
        <v>1625</v>
      </c>
      <c r="E2023" s="21" t="n">
        <v>1073</v>
      </c>
      <c r="F2023" s="22" t="s">
        <v>1628</v>
      </c>
      <c r="G2023" s="27" t="n">
        <v>6</v>
      </c>
      <c r="H2023" s="17" t="n">
        <v>418.86</v>
      </c>
      <c r="I2023" s="17" t="n">
        <f aca="false">ROUND(G2023*H2023,2)</f>
        <v>2513.16</v>
      </c>
      <c r="J2023" s="22" t="s">
        <v>728</v>
      </c>
    </row>
    <row r="2024" customFormat="false" ht="15" hidden="false" customHeight="false" outlineLevel="0" collapsed="false">
      <c r="A2024" s="22" t="s">
        <v>1454</v>
      </c>
      <c r="B2024" s="23" t="n">
        <v>46195</v>
      </c>
      <c r="C2024" s="22" t="s">
        <v>933</v>
      </c>
      <c r="D2024" s="22" t="s">
        <v>1625</v>
      </c>
      <c r="E2024" s="21" t="n">
        <v>1073</v>
      </c>
      <c r="F2024" s="22" t="s">
        <v>1627</v>
      </c>
      <c r="G2024" s="27" t="n">
        <v>53</v>
      </c>
      <c r="H2024" s="17" t="n">
        <v>51.45</v>
      </c>
      <c r="I2024" s="17" t="n">
        <f aca="false">ROUND(G2024*H2024,2)</f>
        <v>2726.85</v>
      </c>
      <c r="J2024" s="22" t="s">
        <v>728</v>
      </c>
    </row>
    <row r="2025" customFormat="false" ht="15" hidden="false" customHeight="false" outlineLevel="0" collapsed="false">
      <c r="A2025" s="22" t="s">
        <v>1483</v>
      </c>
      <c r="B2025" s="23" t="n">
        <v>46206</v>
      </c>
      <c r="C2025" s="22" t="s">
        <v>949</v>
      </c>
      <c r="D2025" s="22" t="s">
        <v>1644</v>
      </c>
      <c r="E2025" s="21" t="n">
        <v>1073</v>
      </c>
      <c r="F2025" s="22" t="s">
        <v>1646</v>
      </c>
      <c r="G2025" s="27" t="n">
        <v>1</v>
      </c>
      <c r="H2025" s="17" t="n">
        <v>756.51</v>
      </c>
      <c r="I2025" s="17" t="n">
        <f aca="false">ROUND(G2025*H2025,2)</f>
        <v>756.51</v>
      </c>
      <c r="J2025" s="22" t="s">
        <v>725</v>
      </c>
    </row>
    <row r="2026" customFormat="false" ht="15" hidden="false" customHeight="false" outlineLevel="0" collapsed="false">
      <c r="A2026" s="22" t="s">
        <v>1483</v>
      </c>
      <c r="B2026" s="23" t="n">
        <v>46206</v>
      </c>
      <c r="C2026" s="22" t="s">
        <v>949</v>
      </c>
      <c r="D2026" s="22" t="s">
        <v>1644</v>
      </c>
      <c r="E2026" s="21" t="n">
        <v>1073</v>
      </c>
      <c r="F2026" s="22" t="s">
        <v>1645</v>
      </c>
      <c r="G2026" s="27" t="n">
        <v>2</v>
      </c>
      <c r="H2026" s="17" t="n">
        <v>638.25</v>
      </c>
      <c r="I2026" s="17" t="n">
        <f aca="false">ROUND(G2026*H2026,2)</f>
        <v>1276.5</v>
      </c>
      <c r="J2026" s="22" t="s">
        <v>725</v>
      </c>
    </row>
    <row r="2027" customFormat="false" ht="15" hidden="false" customHeight="false" outlineLevel="0" collapsed="false">
      <c r="A2027" s="22" t="s">
        <v>1506</v>
      </c>
      <c r="B2027" s="23" t="n">
        <v>46219</v>
      </c>
      <c r="C2027" s="22" t="s">
        <v>999</v>
      </c>
      <c r="D2027" s="22" t="s">
        <v>1644</v>
      </c>
      <c r="E2027" s="21" t="n">
        <v>1073</v>
      </c>
      <c r="F2027" s="22" t="s">
        <v>1645</v>
      </c>
      <c r="G2027" s="27" t="n">
        <v>2</v>
      </c>
      <c r="H2027" s="17" t="n">
        <v>651.23</v>
      </c>
      <c r="I2027" s="17" t="n">
        <f aca="false">ROUND(G2027*H2027,2)</f>
        <v>1302.46</v>
      </c>
      <c r="J2027" s="22" t="s">
        <v>725</v>
      </c>
    </row>
    <row r="2028" customFormat="false" ht="15" hidden="false" customHeight="false" outlineLevel="0" collapsed="false">
      <c r="A2028" s="22" t="s">
        <v>1506</v>
      </c>
      <c r="B2028" s="23" t="n">
        <v>46219</v>
      </c>
      <c r="C2028" s="22" t="s">
        <v>999</v>
      </c>
      <c r="D2028" s="22" t="s">
        <v>1644</v>
      </c>
      <c r="E2028" s="21" t="n">
        <v>1073</v>
      </c>
      <c r="F2028" s="22" t="s">
        <v>1646</v>
      </c>
      <c r="G2028" s="27" t="n">
        <v>3</v>
      </c>
      <c r="H2028" s="17" t="n">
        <v>811.97</v>
      </c>
      <c r="I2028" s="17" t="n">
        <f aca="false">ROUND(G2028*H2028,2)</f>
        <v>2435.91</v>
      </c>
      <c r="J2028" s="22" t="s">
        <v>725</v>
      </c>
    </row>
    <row r="2029" customFormat="false" ht="15" hidden="false" customHeight="false" outlineLevel="0" collapsed="false">
      <c r="A2029" s="22" t="s">
        <v>1506</v>
      </c>
      <c r="B2029" s="23" t="n">
        <v>46219</v>
      </c>
      <c r="C2029" s="22" t="s">
        <v>999</v>
      </c>
      <c r="D2029" s="22" t="s">
        <v>1644</v>
      </c>
      <c r="E2029" s="21" t="n">
        <v>1073</v>
      </c>
      <c r="F2029" s="22" t="s">
        <v>1646</v>
      </c>
      <c r="G2029" s="27" t="n">
        <v>2</v>
      </c>
      <c r="H2029" s="17" t="n">
        <v>776.7</v>
      </c>
      <c r="I2029" s="17" t="n">
        <f aca="false">ROUND(G2029*H2029,2)</f>
        <v>1553.4</v>
      </c>
      <c r="J2029" s="22" t="s">
        <v>725</v>
      </c>
    </row>
    <row r="2030" customFormat="false" ht="15" hidden="false" customHeight="false" outlineLevel="0" collapsed="false">
      <c r="A2030" s="22" t="s">
        <v>1506</v>
      </c>
      <c r="B2030" s="23" t="n">
        <v>46219</v>
      </c>
      <c r="C2030" s="22" t="s">
        <v>999</v>
      </c>
      <c r="D2030" s="22" t="s">
        <v>1644</v>
      </c>
      <c r="E2030" s="21" t="n">
        <v>1073</v>
      </c>
      <c r="F2030" s="22" t="s">
        <v>1646</v>
      </c>
      <c r="G2030" s="27" t="n">
        <v>3</v>
      </c>
      <c r="H2030" s="17" t="n">
        <v>762.49</v>
      </c>
      <c r="I2030" s="17" t="n">
        <f aca="false">ROUND(G2030*H2030,2)</f>
        <v>2287.47</v>
      </c>
      <c r="J2030" s="22" t="s">
        <v>725</v>
      </c>
    </row>
    <row r="2031" customFormat="false" ht="15" hidden="false" customHeight="false" outlineLevel="0" collapsed="false">
      <c r="A2031" s="22" t="s">
        <v>1462</v>
      </c>
      <c r="B2031" s="23" t="n">
        <v>46197</v>
      </c>
      <c r="C2031" s="22" t="s">
        <v>1002</v>
      </c>
      <c r="D2031" s="22" t="s">
        <v>1637</v>
      </c>
      <c r="E2031" s="21" t="n">
        <v>1074</v>
      </c>
      <c r="F2031" s="22" t="s">
        <v>1647</v>
      </c>
      <c r="G2031" s="27" t="n">
        <v>32</v>
      </c>
      <c r="H2031" s="17" t="n">
        <v>43.81</v>
      </c>
      <c r="I2031" s="17" t="n">
        <f aca="false">ROUND(G2031*H2031,2)</f>
        <v>1401.92</v>
      </c>
      <c r="J2031" s="22" t="s">
        <v>725</v>
      </c>
    </row>
    <row r="2032" customFormat="false" ht="15" hidden="false" customHeight="false" outlineLevel="0" collapsed="false">
      <c r="A2032" s="22" t="s">
        <v>1462</v>
      </c>
      <c r="B2032" s="23" t="n">
        <v>46197</v>
      </c>
      <c r="C2032" s="22" t="s">
        <v>1002</v>
      </c>
      <c r="D2032" s="22" t="s">
        <v>1637</v>
      </c>
      <c r="E2032" s="21" t="n">
        <v>1074</v>
      </c>
      <c r="F2032" s="22" t="s">
        <v>1639</v>
      </c>
      <c r="G2032" s="27" t="n">
        <v>1</v>
      </c>
      <c r="H2032" s="17" t="n">
        <v>2176.77</v>
      </c>
      <c r="I2032" s="17" t="n">
        <f aca="false">ROUND(G2032*H2032,2)</f>
        <v>2176.77</v>
      </c>
      <c r="J2032" s="22" t="s">
        <v>725</v>
      </c>
    </row>
    <row r="2033" customFormat="false" ht="15" hidden="false" customHeight="false" outlineLevel="0" collapsed="false">
      <c r="A2033" s="22" t="s">
        <v>1462</v>
      </c>
      <c r="B2033" s="23" t="n">
        <v>46197</v>
      </c>
      <c r="C2033" s="22" t="s">
        <v>1002</v>
      </c>
      <c r="D2033" s="22" t="s">
        <v>1637</v>
      </c>
      <c r="E2033" s="21" t="n">
        <v>1074</v>
      </c>
      <c r="F2033" s="22" t="s">
        <v>1638</v>
      </c>
      <c r="G2033" s="27" t="n">
        <v>10</v>
      </c>
      <c r="H2033" s="17" t="n">
        <v>215.13</v>
      </c>
      <c r="I2033" s="17" t="n">
        <f aca="false">ROUND(G2033*H2033,2)</f>
        <v>2151.3</v>
      </c>
      <c r="J2033" s="22" t="s">
        <v>725</v>
      </c>
    </row>
    <row r="2034" customFormat="false" ht="15" hidden="false" customHeight="false" outlineLevel="0" collapsed="false">
      <c r="A2034" s="22" t="s">
        <v>1462</v>
      </c>
      <c r="B2034" s="23" t="n">
        <v>46197</v>
      </c>
      <c r="C2034" s="22" t="s">
        <v>1002</v>
      </c>
      <c r="D2034" s="22" t="s">
        <v>1637</v>
      </c>
      <c r="E2034" s="21" t="n">
        <v>1074</v>
      </c>
      <c r="F2034" s="22" t="s">
        <v>1639</v>
      </c>
      <c r="G2034" s="27" t="n">
        <v>1</v>
      </c>
      <c r="H2034" s="17" t="n">
        <v>2137.5</v>
      </c>
      <c r="I2034" s="17" t="n">
        <f aca="false">ROUND(G2034*H2034,2)</f>
        <v>2137.5</v>
      </c>
      <c r="J2034" s="22" t="s">
        <v>725</v>
      </c>
    </row>
    <row r="2035" customFormat="false" ht="15" hidden="false" customHeight="false" outlineLevel="0" collapsed="false">
      <c r="A2035" s="22" t="s">
        <v>1450</v>
      </c>
      <c r="B2035" s="23" t="n">
        <v>46193</v>
      </c>
      <c r="C2035" s="22" t="s">
        <v>944</v>
      </c>
      <c r="D2035" s="22" t="s">
        <v>1654</v>
      </c>
      <c r="E2035" s="21" t="n">
        <v>1074</v>
      </c>
      <c r="F2035" s="22" t="s">
        <v>1656</v>
      </c>
      <c r="G2035" s="27" t="n">
        <v>1</v>
      </c>
      <c r="H2035" s="17" t="n">
        <v>1457.41</v>
      </c>
      <c r="I2035" s="17" t="n">
        <f aca="false">ROUND(G2035*H2035,2)</f>
        <v>1457.41</v>
      </c>
      <c r="J2035" s="22" t="s">
        <v>725</v>
      </c>
    </row>
    <row r="2036" customFormat="false" ht="15" hidden="false" customHeight="false" outlineLevel="0" collapsed="false">
      <c r="A2036" s="22" t="s">
        <v>1450</v>
      </c>
      <c r="B2036" s="23" t="n">
        <v>46193</v>
      </c>
      <c r="C2036" s="22" t="s">
        <v>944</v>
      </c>
      <c r="D2036" s="22" t="s">
        <v>1654</v>
      </c>
      <c r="E2036" s="21" t="n">
        <v>1074</v>
      </c>
      <c r="F2036" s="22" t="s">
        <v>1657</v>
      </c>
      <c r="G2036" s="27" t="n">
        <v>3</v>
      </c>
      <c r="H2036" s="17" t="n">
        <v>680.55</v>
      </c>
      <c r="I2036" s="17" t="n">
        <f aca="false">ROUND(G2036*H2036,2)</f>
        <v>2041.65</v>
      </c>
      <c r="J2036" s="22" t="s">
        <v>725</v>
      </c>
    </row>
    <row r="2037" customFormat="false" ht="15" hidden="false" customHeight="false" outlineLevel="0" collapsed="false">
      <c r="A2037" s="22" t="s">
        <v>1450</v>
      </c>
      <c r="B2037" s="23" t="n">
        <v>46193</v>
      </c>
      <c r="C2037" s="22" t="s">
        <v>944</v>
      </c>
      <c r="D2037" s="22" t="s">
        <v>1654</v>
      </c>
      <c r="E2037" s="21" t="n">
        <v>1074</v>
      </c>
      <c r="F2037" s="22" t="s">
        <v>1656</v>
      </c>
      <c r="G2037" s="27" t="n">
        <v>2</v>
      </c>
      <c r="H2037" s="17" t="n">
        <v>1484.19</v>
      </c>
      <c r="I2037" s="17" t="n">
        <f aca="false">ROUND(G2037*H2037,2)</f>
        <v>2968.38</v>
      </c>
      <c r="J2037" s="22" t="s">
        <v>725</v>
      </c>
    </row>
    <row r="2038" customFormat="false" ht="15" hidden="false" customHeight="false" outlineLevel="0" collapsed="false">
      <c r="A2038" s="22" t="s">
        <v>1507</v>
      </c>
      <c r="B2038" s="23" t="n">
        <v>46219</v>
      </c>
      <c r="C2038" s="22" t="s">
        <v>1021</v>
      </c>
      <c r="D2038" s="22" t="s">
        <v>1630</v>
      </c>
      <c r="E2038" s="21" t="n">
        <v>1074</v>
      </c>
      <c r="F2038" s="22" t="s">
        <v>1652</v>
      </c>
      <c r="G2038" s="27" t="n">
        <v>24</v>
      </c>
      <c r="H2038" s="17" t="n">
        <v>74.2</v>
      </c>
      <c r="I2038" s="17" t="n">
        <f aca="false">ROUND(G2038*H2038,2)</f>
        <v>1780.8</v>
      </c>
      <c r="J2038" s="22" t="s">
        <v>725</v>
      </c>
    </row>
    <row r="2039" customFormat="false" ht="15" hidden="false" customHeight="false" outlineLevel="0" collapsed="false">
      <c r="A2039" s="22" t="s">
        <v>1507</v>
      </c>
      <c r="B2039" s="23" t="n">
        <v>46219</v>
      </c>
      <c r="C2039" s="22" t="s">
        <v>1021</v>
      </c>
      <c r="D2039" s="22" t="s">
        <v>1630</v>
      </c>
      <c r="E2039" s="21" t="n">
        <v>1074</v>
      </c>
      <c r="F2039" s="22" t="s">
        <v>1632</v>
      </c>
      <c r="G2039" s="27" t="n">
        <v>5</v>
      </c>
      <c r="H2039" s="17" t="n">
        <v>120.34</v>
      </c>
      <c r="I2039" s="17" t="n">
        <f aca="false">ROUND(G2039*H2039,2)</f>
        <v>601.7</v>
      </c>
      <c r="J2039" s="22" t="s">
        <v>725</v>
      </c>
    </row>
    <row r="2040" customFormat="false" ht="15" hidden="false" customHeight="false" outlineLevel="0" collapsed="false">
      <c r="A2040" s="22" t="s">
        <v>1507</v>
      </c>
      <c r="B2040" s="23" t="n">
        <v>46219</v>
      </c>
      <c r="C2040" s="22" t="s">
        <v>1021</v>
      </c>
      <c r="D2040" s="22" t="s">
        <v>1630</v>
      </c>
      <c r="E2040" s="21" t="n">
        <v>1074</v>
      </c>
      <c r="F2040" s="22" t="s">
        <v>1652</v>
      </c>
      <c r="G2040" s="27" t="n">
        <v>21</v>
      </c>
      <c r="H2040" s="17" t="n">
        <v>72.02</v>
      </c>
      <c r="I2040" s="17" t="n">
        <f aca="false">ROUND(G2040*H2040,2)</f>
        <v>1512.42</v>
      </c>
      <c r="J2040" s="22" t="s">
        <v>725</v>
      </c>
    </row>
    <row r="2041" customFormat="false" ht="15" hidden="false" customHeight="false" outlineLevel="0" collapsed="false">
      <c r="A2041" s="22" t="s">
        <v>1507</v>
      </c>
      <c r="B2041" s="23" t="n">
        <v>46219</v>
      </c>
      <c r="C2041" s="22" t="s">
        <v>1021</v>
      </c>
      <c r="D2041" s="22" t="s">
        <v>1630</v>
      </c>
      <c r="E2041" s="21" t="n">
        <v>1074</v>
      </c>
      <c r="F2041" s="22" t="s">
        <v>1652</v>
      </c>
      <c r="G2041" s="27" t="n">
        <v>31</v>
      </c>
      <c r="H2041" s="17" t="n">
        <v>73.52</v>
      </c>
      <c r="I2041" s="17" t="n">
        <f aca="false">ROUND(G2041*H2041,2)</f>
        <v>2279.12</v>
      </c>
      <c r="J2041" s="22" t="s">
        <v>725</v>
      </c>
    </row>
    <row r="2042" customFormat="false" ht="15" hidden="false" customHeight="false" outlineLevel="0" collapsed="false">
      <c r="A2042" s="22" t="s">
        <v>1507</v>
      </c>
      <c r="B2042" s="23" t="n">
        <v>46219</v>
      </c>
      <c r="C2042" s="22" t="s">
        <v>1021</v>
      </c>
      <c r="D2042" s="22" t="s">
        <v>1630</v>
      </c>
      <c r="E2042" s="21" t="n">
        <v>1074</v>
      </c>
      <c r="F2042" s="22" t="s">
        <v>1652</v>
      </c>
      <c r="G2042" s="27" t="n">
        <v>24</v>
      </c>
      <c r="H2042" s="17" t="n">
        <v>74.59</v>
      </c>
      <c r="I2042" s="17" t="n">
        <f aca="false">ROUND(G2042*H2042,2)</f>
        <v>1790.16</v>
      </c>
      <c r="J2042" s="22" t="s">
        <v>725</v>
      </c>
    </row>
    <row r="2043" customFormat="false" ht="15" hidden="false" customHeight="false" outlineLevel="0" collapsed="false">
      <c r="A2043" s="22" t="s">
        <v>1490</v>
      </c>
      <c r="B2043" s="23" t="n">
        <v>46211</v>
      </c>
      <c r="C2043" s="22" t="s">
        <v>937</v>
      </c>
      <c r="D2043" s="22" t="s">
        <v>1618</v>
      </c>
      <c r="E2043" s="21" t="n">
        <v>1074</v>
      </c>
      <c r="F2043" s="22" t="s">
        <v>1629</v>
      </c>
      <c r="G2043" s="27" t="n">
        <v>14</v>
      </c>
      <c r="H2043" s="17" t="n">
        <v>65.9</v>
      </c>
      <c r="I2043" s="17" t="n">
        <f aca="false">ROUND(G2043*H2043,2)</f>
        <v>922.6</v>
      </c>
      <c r="J2043" s="22" t="s">
        <v>728</v>
      </c>
    </row>
    <row r="2044" customFormat="false" ht="15" hidden="false" customHeight="false" outlineLevel="0" collapsed="false">
      <c r="A2044" s="22" t="s">
        <v>1490</v>
      </c>
      <c r="B2044" s="23" t="n">
        <v>46211</v>
      </c>
      <c r="C2044" s="22" t="s">
        <v>937</v>
      </c>
      <c r="D2044" s="22" t="s">
        <v>1618</v>
      </c>
      <c r="E2044" s="21" t="n">
        <v>1074</v>
      </c>
      <c r="F2044" s="22" t="s">
        <v>1629</v>
      </c>
      <c r="G2044" s="27" t="n">
        <v>17</v>
      </c>
      <c r="H2044" s="17" t="n">
        <v>62</v>
      </c>
      <c r="I2044" s="17" t="n">
        <f aca="false">ROUND(G2044*H2044,2)</f>
        <v>1054</v>
      </c>
      <c r="J2044" s="22" t="s">
        <v>728</v>
      </c>
    </row>
    <row r="2045" customFormat="false" ht="15" hidden="false" customHeight="false" outlineLevel="0" collapsed="false">
      <c r="A2045" s="22" t="s">
        <v>1585</v>
      </c>
      <c r="B2045" s="23" t="n">
        <v>46263</v>
      </c>
      <c r="C2045" s="22" t="s">
        <v>944</v>
      </c>
      <c r="D2045" s="22" t="s">
        <v>1654</v>
      </c>
      <c r="E2045" s="21" t="n">
        <v>1075</v>
      </c>
      <c r="F2045" s="22" t="s">
        <v>1656</v>
      </c>
      <c r="G2045" s="27" t="n">
        <v>1</v>
      </c>
      <c r="H2045" s="17" t="n">
        <v>1522.36</v>
      </c>
      <c r="I2045" s="17" t="n">
        <f aca="false">ROUND(G2045*H2045,2)</f>
        <v>1522.36</v>
      </c>
      <c r="J2045" s="22" t="s">
        <v>725</v>
      </c>
    </row>
    <row r="2046" customFormat="false" ht="15" hidden="false" customHeight="false" outlineLevel="0" collapsed="false">
      <c r="A2046" s="22" t="s">
        <v>1585</v>
      </c>
      <c r="B2046" s="23" t="n">
        <v>46263</v>
      </c>
      <c r="C2046" s="22" t="s">
        <v>944</v>
      </c>
      <c r="D2046" s="22" t="s">
        <v>1654</v>
      </c>
      <c r="E2046" s="21" t="n">
        <v>1075</v>
      </c>
      <c r="F2046" s="22" t="s">
        <v>1655</v>
      </c>
      <c r="G2046" s="27" t="n">
        <v>1</v>
      </c>
      <c r="H2046" s="17" t="n">
        <v>926.23</v>
      </c>
      <c r="I2046" s="17" t="n">
        <f aca="false">ROUND(G2046*H2046,2)</f>
        <v>926.23</v>
      </c>
      <c r="J2046" s="22" t="s">
        <v>725</v>
      </c>
    </row>
    <row r="2047" customFormat="false" ht="15" hidden="false" customHeight="false" outlineLevel="0" collapsed="false">
      <c r="A2047" s="22" t="s">
        <v>1531</v>
      </c>
      <c r="B2047" s="23" t="n">
        <v>46236</v>
      </c>
      <c r="C2047" s="22" t="s">
        <v>959</v>
      </c>
      <c r="D2047" s="22" t="s">
        <v>1633</v>
      </c>
      <c r="E2047" s="21" t="n">
        <v>1075</v>
      </c>
      <c r="F2047" s="22" t="s">
        <v>1634</v>
      </c>
      <c r="G2047" s="27" t="n">
        <v>28</v>
      </c>
      <c r="H2047" s="17" t="n">
        <v>55.81</v>
      </c>
      <c r="I2047" s="17" t="n">
        <f aca="false">ROUND(G2047*H2047,2)</f>
        <v>1562.68</v>
      </c>
      <c r="J2047" s="22" t="s">
        <v>728</v>
      </c>
    </row>
    <row r="2048" customFormat="false" ht="15" hidden="false" customHeight="false" outlineLevel="0" collapsed="false">
      <c r="A2048" s="22" t="s">
        <v>1531</v>
      </c>
      <c r="B2048" s="23" t="n">
        <v>46236</v>
      </c>
      <c r="C2048" s="22" t="s">
        <v>959</v>
      </c>
      <c r="D2048" s="22" t="s">
        <v>1633</v>
      </c>
      <c r="E2048" s="21" t="n">
        <v>1075</v>
      </c>
      <c r="F2048" s="22" t="s">
        <v>1635</v>
      </c>
      <c r="G2048" s="27" t="n">
        <v>19</v>
      </c>
      <c r="H2048" s="17" t="n">
        <v>82.18</v>
      </c>
      <c r="I2048" s="17" t="n">
        <f aca="false">ROUND(G2048*H2048,2)</f>
        <v>1561.42</v>
      </c>
      <c r="J2048" s="22" t="s">
        <v>728</v>
      </c>
    </row>
    <row r="2049" customFormat="false" ht="15" hidden="false" customHeight="false" outlineLevel="0" collapsed="false">
      <c r="A2049" s="22" t="s">
        <v>1531</v>
      </c>
      <c r="B2049" s="23" t="n">
        <v>46236</v>
      </c>
      <c r="C2049" s="22" t="s">
        <v>959</v>
      </c>
      <c r="D2049" s="22" t="s">
        <v>1633</v>
      </c>
      <c r="E2049" s="21" t="n">
        <v>1075</v>
      </c>
      <c r="F2049" s="22" t="s">
        <v>1636</v>
      </c>
      <c r="G2049" s="27" t="n">
        <v>20</v>
      </c>
      <c r="H2049" s="17" t="n">
        <v>130.14</v>
      </c>
      <c r="I2049" s="17" t="n">
        <f aca="false">ROUND(G2049*H2049,2)</f>
        <v>2602.8</v>
      </c>
      <c r="J2049" s="22" t="s">
        <v>728</v>
      </c>
    </row>
    <row r="2050" customFormat="false" ht="15" hidden="false" customHeight="false" outlineLevel="0" collapsed="false">
      <c r="A2050" s="22" t="s">
        <v>1531</v>
      </c>
      <c r="B2050" s="23" t="n">
        <v>46236</v>
      </c>
      <c r="C2050" s="22" t="s">
        <v>959</v>
      </c>
      <c r="D2050" s="22" t="s">
        <v>1633</v>
      </c>
      <c r="E2050" s="21" t="n">
        <v>1075</v>
      </c>
      <c r="F2050" s="22" t="s">
        <v>1636</v>
      </c>
      <c r="G2050" s="27" t="n">
        <v>6</v>
      </c>
      <c r="H2050" s="17" t="n">
        <v>121.79</v>
      </c>
      <c r="I2050" s="17" t="n">
        <f aca="false">ROUND(G2050*H2050,2)</f>
        <v>730.74</v>
      </c>
      <c r="J2050" s="22" t="s">
        <v>728</v>
      </c>
    </row>
    <row r="2051" customFormat="false" ht="15" hidden="false" customHeight="false" outlineLevel="0" collapsed="false">
      <c r="A2051" s="22" t="s">
        <v>1574</v>
      </c>
      <c r="B2051" s="23" t="n">
        <v>46255</v>
      </c>
      <c r="C2051" s="22" t="s">
        <v>959</v>
      </c>
      <c r="D2051" s="22" t="s">
        <v>1633</v>
      </c>
      <c r="E2051" s="21" t="n">
        <v>1075</v>
      </c>
      <c r="F2051" s="22" t="s">
        <v>1634</v>
      </c>
      <c r="G2051" s="27" t="n">
        <v>36</v>
      </c>
      <c r="H2051" s="17" t="n">
        <v>59.37</v>
      </c>
      <c r="I2051" s="17" t="n">
        <f aca="false">ROUND(G2051*H2051,2)</f>
        <v>2137.32</v>
      </c>
      <c r="J2051" s="22" t="s">
        <v>725</v>
      </c>
    </row>
    <row r="2052" customFormat="false" ht="15" hidden="false" customHeight="false" outlineLevel="0" collapsed="false">
      <c r="A2052" s="22" t="s">
        <v>1574</v>
      </c>
      <c r="B2052" s="23" t="n">
        <v>46255</v>
      </c>
      <c r="C2052" s="22" t="s">
        <v>959</v>
      </c>
      <c r="D2052" s="22" t="s">
        <v>1633</v>
      </c>
      <c r="E2052" s="21" t="n">
        <v>1075</v>
      </c>
      <c r="F2052" s="22" t="s">
        <v>1636</v>
      </c>
      <c r="G2052" s="27" t="n">
        <v>7</v>
      </c>
      <c r="H2052" s="17" t="n">
        <v>124.16</v>
      </c>
      <c r="I2052" s="17" t="n">
        <f aca="false">ROUND(G2052*H2052,2)</f>
        <v>869.12</v>
      </c>
      <c r="J2052" s="22" t="s">
        <v>725</v>
      </c>
    </row>
    <row r="2053" customFormat="false" ht="15" hidden="false" customHeight="false" outlineLevel="0" collapsed="false">
      <c r="A2053" s="22" t="s">
        <v>1477</v>
      </c>
      <c r="B2053" s="23" t="n">
        <v>46201</v>
      </c>
      <c r="C2053" s="22" t="s">
        <v>937</v>
      </c>
      <c r="D2053" s="22" t="s">
        <v>1618</v>
      </c>
      <c r="E2053" s="21" t="n">
        <v>1075</v>
      </c>
      <c r="F2053" s="22" t="s">
        <v>1653</v>
      </c>
      <c r="G2053" s="27" t="n">
        <v>26</v>
      </c>
      <c r="H2053" s="17" t="n">
        <v>99.45</v>
      </c>
      <c r="I2053" s="17" t="n">
        <f aca="false">ROUND(G2053*H2053,2)</f>
        <v>2585.7</v>
      </c>
      <c r="J2053" s="22" t="s">
        <v>725</v>
      </c>
    </row>
    <row r="2054" customFormat="false" ht="15" hidden="false" customHeight="false" outlineLevel="0" collapsed="false">
      <c r="A2054" s="22" t="s">
        <v>1477</v>
      </c>
      <c r="B2054" s="23" t="n">
        <v>46201</v>
      </c>
      <c r="C2054" s="22" t="s">
        <v>937</v>
      </c>
      <c r="D2054" s="22" t="s">
        <v>1618</v>
      </c>
      <c r="E2054" s="21" t="n">
        <v>1075</v>
      </c>
      <c r="F2054" s="22" t="s">
        <v>1653</v>
      </c>
      <c r="G2054" s="27" t="n">
        <v>11</v>
      </c>
      <c r="H2054" s="17" t="n">
        <v>102.42</v>
      </c>
      <c r="I2054" s="17" t="n">
        <f aca="false">ROUND(G2054*H2054,2)</f>
        <v>1126.62</v>
      </c>
      <c r="J2054" s="22" t="s">
        <v>725</v>
      </c>
    </row>
    <row r="2055" customFormat="false" ht="15" hidden="false" customHeight="false" outlineLevel="0" collapsed="false">
      <c r="A2055" s="22" t="s">
        <v>1477</v>
      </c>
      <c r="B2055" s="23" t="n">
        <v>46201</v>
      </c>
      <c r="C2055" s="22" t="s">
        <v>937</v>
      </c>
      <c r="D2055" s="22" t="s">
        <v>1618</v>
      </c>
      <c r="E2055" s="21" t="n">
        <v>1075</v>
      </c>
      <c r="F2055" s="22" t="s">
        <v>1619</v>
      </c>
      <c r="G2055" s="27" t="n">
        <v>8</v>
      </c>
      <c r="H2055" s="17" t="n">
        <v>88.85</v>
      </c>
      <c r="I2055" s="17" t="n">
        <f aca="false">ROUND(G2055*H2055,2)</f>
        <v>710.8</v>
      </c>
      <c r="J2055" s="22" t="s">
        <v>725</v>
      </c>
    </row>
    <row r="2056" customFormat="false" ht="15" hidden="false" customHeight="false" outlineLevel="0" collapsed="false">
      <c r="A2056" s="22" t="s">
        <v>1517</v>
      </c>
      <c r="B2056" s="23" t="n">
        <v>46226</v>
      </c>
      <c r="C2056" s="22" t="s">
        <v>949</v>
      </c>
      <c r="D2056" s="22" t="s">
        <v>1644</v>
      </c>
      <c r="E2056" s="21" t="n">
        <v>1075</v>
      </c>
      <c r="F2056" s="22" t="s">
        <v>1645</v>
      </c>
      <c r="G2056" s="27" t="n">
        <v>1</v>
      </c>
      <c r="H2056" s="17" t="n">
        <v>668.87</v>
      </c>
      <c r="I2056" s="17" t="n">
        <f aca="false">ROUND(G2056*H2056,2)</f>
        <v>668.87</v>
      </c>
      <c r="J2056" s="22" t="s">
        <v>725</v>
      </c>
    </row>
    <row r="2057" customFormat="false" ht="15" hidden="false" customHeight="false" outlineLevel="0" collapsed="false">
      <c r="A2057" s="22" t="s">
        <v>1517</v>
      </c>
      <c r="B2057" s="23" t="n">
        <v>46226</v>
      </c>
      <c r="C2057" s="22" t="s">
        <v>949</v>
      </c>
      <c r="D2057" s="22" t="s">
        <v>1644</v>
      </c>
      <c r="E2057" s="21" t="n">
        <v>1075</v>
      </c>
      <c r="F2057" s="22" t="s">
        <v>1645</v>
      </c>
      <c r="G2057" s="27" t="n">
        <v>2</v>
      </c>
      <c r="H2057" s="17" t="n">
        <v>659</v>
      </c>
      <c r="I2057" s="17" t="n">
        <f aca="false">ROUND(G2057*H2057,2)</f>
        <v>1318</v>
      </c>
      <c r="J2057" s="22" t="s">
        <v>725</v>
      </c>
    </row>
    <row r="2058" customFormat="false" ht="15" hidden="false" customHeight="false" outlineLevel="0" collapsed="false">
      <c r="A2058" s="22" t="s">
        <v>1517</v>
      </c>
      <c r="B2058" s="23" t="n">
        <v>46226</v>
      </c>
      <c r="C2058" s="22" t="s">
        <v>949</v>
      </c>
      <c r="D2058" s="22" t="s">
        <v>1644</v>
      </c>
      <c r="E2058" s="21" t="n">
        <v>1075</v>
      </c>
      <c r="F2058" s="22" t="s">
        <v>1645</v>
      </c>
      <c r="G2058" s="27" t="n">
        <v>4</v>
      </c>
      <c r="H2058" s="17" t="n">
        <v>634.24</v>
      </c>
      <c r="I2058" s="17" t="n">
        <f aca="false">ROUND(G2058*H2058,2)</f>
        <v>2536.96</v>
      </c>
      <c r="J2058" s="22" t="s">
        <v>725</v>
      </c>
    </row>
    <row r="2059" customFormat="false" ht="15" hidden="false" customHeight="false" outlineLevel="0" collapsed="false">
      <c r="A2059" s="22" t="s">
        <v>1517</v>
      </c>
      <c r="B2059" s="23" t="n">
        <v>46226</v>
      </c>
      <c r="C2059" s="22" t="s">
        <v>949</v>
      </c>
      <c r="D2059" s="22" t="s">
        <v>1644</v>
      </c>
      <c r="E2059" s="21" t="n">
        <v>1075</v>
      </c>
      <c r="F2059" s="22" t="s">
        <v>1646</v>
      </c>
      <c r="G2059" s="27" t="n">
        <v>2</v>
      </c>
      <c r="H2059" s="17" t="n">
        <v>816.66</v>
      </c>
      <c r="I2059" s="17" t="n">
        <f aca="false">ROUND(G2059*H2059,2)</f>
        <v>1633.32</v>
      </c>
      <c r="J2059" s="22" t="s">
        <v>725</v>
      </c>
    </row>
    <row r="2060" customFormat="false" ht="15" hidden="false" customHeight="false" outlineLevel="0" collapsed="false">
      <c r="A2060" s="22" t="s">
        <v>1517</v>
      </c>
      <c r="B2060" s="23" t="n">
        <v>46226</v>
      </c>
      <c r="C2060" s="22" t="s">
        <v>949</v>
      </c>
      <c r="D2060" s="22" t="s">
        <v>1644</v>
      </c>
      <c r="E2060" s="21" t="n">
        <v>1075</v>
      </c>
      <c r="F2060" s="22" t="s">
        <v>1645</v>
      </c>
      <c r="G2060" s="27" t="n">
        <v>2</v>
      </c>
      <c r="H2060" s="17" t="n">
        <v>643.73</v>
      </c>
      <c r="I2060" s="17" t="n">
        <f aca="false">ROUND(G2060*H2060,2)</f>
        <v>1287.46</v>
      </c>
      <c r="J2060" s="22" t="s">
        <v>725</v>
      </c>
    </row>
    <row r="2061" customFormat="false" ht="15" hidden="false" customHeight="false" outlineLevel="0" collapsed="false">
      <c r="A2061" s="22" t="s">
        <v>1550</v>
      </c>
      <c r="B2061" s="23" t="n">
        <v>46242</v>
      </c>
      <c r="C2061" s="22" t="s">
        <v>929</v>
      </c>
      <c r="D2061" s="22" t="s">
        <v>1637</v>
      </c>
      <c r="E2061" s="21" t="n">
        <v>1075</v>
      </c>
      <c r="F2061" s="22" t="s">
        <v>1639</v>
      </c>
      <c r="G2061" s="27" t="n">
        <v>1</v>
      </c>
      <c r="H2061" s="17" t="n">
        <v>2178.27</v>
      </c>
      <c r="I2061" s="17" t="n">
        <f aca="false">ROUND(G2061*H2061,2)</f>
        <v>2178.27</v>
      </c>
      <c r="J2061" s="22" t="s">
        <v>725</v>
      </c>
    </row>
    <row r="2062" customFormat="false" ht="15" hidden="false" customHeight="false" outlineLevel="0" collapsed="false">
      <c r="A2062" s="22" t="s">
        <v>1550</v>
      </c>
      <c r="B2062" s="23" t="n">
        <v>46242</v>
      </c>
      <c r="C2062" s="22" t="s">
        <v>929</v>
      </c>
      <c r="D2062" s="22" t="s">
        <v>1637</v>
      </c>
      <c r="E2062" s="21" t="n">
        <v>1075</v>
      </c>
      <c r="F2062" s="22" t="s">
        <v>1638</v>
      </c>
      <c r="G2062" s="27" t="n">
        <v>10</v>
      </c>
      <c r="H2062" s="17" t="n">
        <v>222.45</v>
      </c>
      <c r="I2062" s="17" t="n">
        <f aca="false">ROUND(G2062*H2062,2)</f>
        <v>2224.5</v>
      </c>
      <c r="J2062" s="22" t="s">
        <v>725</v>
      </c>
    </row>
    <row r="2063" customFormat="false" ht="15" hidden="false" customHeight="false" outlineLevel="0" collapsed="false">
      <c r="A2063" s="22" t="s">
        <v>1550</v>
      </c>
      <c r="B2063" s="23" t="n">
        <v>46242</v>
      </c>
      <c r="C2063" s="22" t="s">
        <v>929</v>
      </c>
      <c r="D2063" s="22" t="s">
        <v>1637</v>
      </c>
      <c r="E2063" s="21" t="n">
        <v>1075</v>
      </c>
      <c r="F2063" s="22" t="s">
        <v>1647</v>
      </c>
      <c r="G2063" s="27" t="n">
        <v>56</v>
      </c>
      <c r="H2063" s="17" t="n">
        <v>43.9</v>
      </c>
      <c r="I2063" s="17" t="n">
        <f aca="false">ROUND(G2063*H2063,2)</f>
        <v>2458.4</v>
      </c>
      <c r="J2063" s="22" t="s">
        <v>725</v>
      </c>
    </row>
    <row r="2064" customFormat="false" ht="15" hidden="false" customHeight="false" outlineLevel="0" collapsed="false">
      <c r="A2064" s="22" t="s">
        <v>1558</v>
      </c>
      <c r="B2064" s="23" t="n">
        <v>46245</v>
      </c>
      <c r="C2064" s="22" t="s">
        <v>935</v>
      </c>
      <c r="D2064" s="22" t="s">
        <v>1648</v>
      </c>
      <c r="E2064" s="21" t="n">
        <v>1075</v>
      </c>
      <c r="F2064" s="22" t="s">
        <v>1649</v>
      </c>
      <c r="G2064" s="27" t="n">
        <v>7</v>
      </c>
      <c r="H2064" s="17" t="n">
        <v>176.35</v>
      </c>
      <c r="I2064" s="17" t="n">
        <f aca="false">ROUND(G2064*H2064,2)</f>
        <v>1234.45</v>
      </c>
      <c r="J2064" s="22" t="s">
        <v>725</v>
      </c>
    </row>
    <row r="2065" customFormat="false" ht="15" hidden="false" customHeight="false" outlineLevel="0" collapsed="false">
      <c r="A2065" s="22" t="s">
        <v>1558</v>
      </c>
      <c r="B2065" s="23" t="n">
        <v>46245</v>
      </c>
      <c r="C2065" s="22" t="s">
        <v>935</v>
      </c>
      <c r="D2065" s="22" t="s">
        <v>1648</v>
      </c>
      <c r="E2065" s="21" t="n">
        <v>1075</v>
      </c>
      <c r="F2065" s="22" t="s">
        <v>1650</v>
      </c>
      <c r="G2065" s="27" t="n">
        <v>26</v>
      </c>
      <c r="H2065" s="17" t="n">
        <v>43.53</v>
      </c>
      <c r="I2065" s="17" t="n">
        <f aca="false">ROUND(G2065*H2065,2)</f>
        <v>1131.78</v>
      </c>
      <c r="J2065" s="22" t="s">
        <v>725</v>
      </c>
    </row>
    <row r="2066" customFormat="false" ht="15" hidden="false" customHeight="false" outlineLevel="0" collapsed="false">
      <c r="A2066" s="22" t="s">
        <v>1558</v>
      </c>
      <c r="B2066" s="23" t="n">
        <v>46245</v>
      </c>
      <c r="C2066" s="22" t="s">
        <v>935</v>
      </c>
      <c r="D2066" s="22" t="s">
        <v>1648</v>
      </c>
      <c r="E2066" s="21" t="n">
        <v>1075</v>
      </c>
      <c r="F2066" s="22" t="s">
        <v>1651</v>
      </c>
      <c r="G2066" s="27" t="n">
        <v>72</v>
      </c>
      <c r="H2066" s="17" t="n">
        <v>34.72</v>
      </c>
      <c r="I2066" s="17" t="n">
        <f aca="false">ROUND(G2066*H2066,2)</f>
        <v>2499.84</v>
      </c>
      <c r="J2066" s="22" t="s">
        <v>725</v>
      </c>
    </row>
    <row r="2067" customFormat="false" ht="15" hidden="false" customHeight="false" outlineLevel="0" collapsed="false">
      <c r="A2067" s="22" t="s">
        <v>1558</v>
      </c>
      <c r="B2067" s="23" t="n">
        <v>46245</v>
      </c>
      <c r="C2067" s="22" t="s">
        <v>935</v>
      </c>
      <c r="D2067" s="22" t="s">
        <v>1648</v>
      </c>
      <c r="E2067" s="21" t="n">
        <v>1075</v>
      </c>
      <c r="F2067" s="22" t="s">
        <v>1650</v>
      </c>
      <c r="G2067" s="27" t="n">
        <v>60</v>
      </c>
      <c r="H2067" s="17" t="n">
        <v>43.27</v>
      </c>
      <c r="I2067" s="17" t="n">
        <f aca="false">ROUND(G2067*H2067,2)</f>
        <v>2596.2</v>
      </c>
      <c r="J2067" s="22" t="s">
        <v>725</v>
      </c>
    </row>
    <row r="2068" customFormat="false" ht="15" hidden="false" customHeight="false" outlineLevel="0" collapsed="false">
      <c r="A2068" s="22" t="s">
        <v>1609</v>
      </c>
      <c r="B2068" s="23" t="n">
        <v>46293</v>
      </c>
      <c r="C2068" s="22" t="s">
        <v>939</v>
      </c>
      <c r="D2068" s="22" t="s">
        <v>1621</v>
      </c>
      <c r="E2068" s="21" t="n">
        <v>1075</v>
      </c>
      <c r="F2068" s="22" t="s">
        <v>1624</v>
      </c>
      <c r="G2068" s="27" t="n">
        <v>127</v>
      </c>
      <c r="H2068" s="17" t="n">
        <v>19.83</v>
      </c>
      <c r="I2068" s="17" t="n">
        <f aca="false">ROUND(G2068*H2068,2)</f>
        <v>2518.41</v>
      </c>
      <c r="J2068" s="22" t="s">
        <v>725</v>
      </c>
    </row>
    <row r="2069" customFormat="false" ht="15" hidden="false" customHeight="false" outlineLevel="0" collapsed="false">
      <c r="A2069" s="22" t="s">
        <v>1609</v>
      </c>
      <c r="B2069" s="23" t="n">
        <v>46293</v>
      </c>
      <c r="C2069" s="22" t="s">
        <v>939</v>
      </c>
      <c r="D2069" s="22" t="s">
        <v>1621</v>
      </c>
      <c r="E2069" s="21" t="n">
        <v>1075</v>
      </c>
      <c r="F2069" s="22" t="s">
        <v>1622</v>
      </c>
      <c r="G2069" s="27" t="n">
        <v>23</v>
      </c>
      <c r="H2069" s="17" t="n">
        <v>93.54</v>
      </c>
      <c r="I2069" s="17" t="n">
        <f aca="false">ROUND(G2069*H2069,2)</f>
        <v>2151.42</v>
      </c>
      <c r="J2069" s="22" t="s">
        <v>725</v>
      </c>
    </row>
    <row r="2070" customFormat="false" ht="15" hidden="false" customHeight="false" outlineLevel="0" collapsed="false">
      <c r="A2070" s="22" t="s">
        <v>1587</v>
      </c>
      <c r="B2070" s="23" t="n">
        <v>46266</v>
      </c>
      <c r="C2070" s="22" t="s">
        <v>929</v>
      </c>
      <c r="D2070" s="22" t="s">
        <v>1637</v>
      </c>
      <c r="E2070" s="21" t="n">
        <v>1075</v>
      </c>
      <c r="F2070" s="22" t="s">
        <v>1639</v>
      </c>
      <c r="G2070" s="27" t="n">
        <v>1</v>
      </c>
      <c r="H2070" s="17" t="n">
        <v>2255.76</v>
      </c>
      <c r="I2070" s="17" t="n">
        <f aca="false">ROUND(G2070*H2070,2)</f>
        <v>2255.76</v>
      </c>
      <c r="J2070" s="22" t="s">
        <v>725</v>
      </c>
    </row>
    <row r="2071" customFormat="false" ht="15" hidden="false" customHeight="false" outlineLevel="0" collapsed="false">
      <c r="A2071" s="22" t="s">
        <v>1587</v>
      </c>
      <c r="B2071" s="23" t="n">
        <v>46266</v>
      </c>
      <c r="C2071" s="22" t="s">
        <v>929</v>
      </c>
      <c r="D2071" s="22" t="s">
        <v>1637</v>
      </c>
      <c r="E2071" s="21" t="n">
        <v>1075</v>
      </c>
      <c r="F2071" s="22" t="s">
        <v>1639</v>
      </c>
      <c r="G2071" s="27" t="n">
        <v>1</v>
      </c>
      <c r="H2071" s="17" t="n">
        <v>2157.25</v>
      </c>
      <c r="I2071" s="17" t="n">
        <f aca="false">ROUND(G2071*H2071,2)</f>
        <v>2157.25</v>
      </c>
      <c r="J2071" s="22" t="s">
        <v>725</v>
      </c>
    </row>
    <row r="2072" customFormat="false" ht="15" hidden="false" customHeight="false" outlineLevel="0" collapsed="false">
      <c r="A2072" s="22" t="s">
        <v>1535</v>
      </c>
      <c r="B2072" s="23" t="n">
        <v>46237</v>
      </c>
      <c r="C2072" s="22" t="s">
        <v>939</v>
      </c>
      <c r="D2072" s="22" t="s">
        <v>1621</v>
      </c>
      <c r="E2072" s="21" t="n">
        <v>1075</v>
      </c>
      <c r="F2072" s="22" t="s">
        <v>1624</v>
      </c>
      <c r="G2072" s="27" t="n">
        <v>31</v>
      </c>
      <c r="H2072" s="17" t="n">
        <v>19.97</v>
      </c>
      <c r="I2072" s="17" t="n">
        <f aca="false">ROUND(G2072*H2072,2)</f>
        <v>619.07</v>
      </c>
      <c r="J2072" s="22" t="s">
        <v>725</v>
      </c>
    </row>
    <row r="2073" customFormat="false" ht="15" hidden="false" customHeight="false" outlineLevel="0" collapsed="false">
      <c r="A2073" s="22" t="s">
        <v>1535</v>
      </c>
      <c r="B2073" s="23" t="n">
        <v>46237</v>
      </c>
      <c r="C2073" s="22" t="s">
        <v>939</v>
      </c>
      <c r="D2073" s="22" t="s">
        <v>1621</v>
      </c>
      <c r="E2073" s="21" t="n">
        <v>1075</v>
      </c>
      <c r="F2073" s="22" t="s">
        <v>1622</v>
      </c>
      <c r="G2073" s="27" t="n">
        <v>10</v>
      </c>
      <c r="H2073" s="17" t="n">
        <v>92.54</v>
      </c>
      <c r="I2073" s="17" t="n">
        <f aca="false">ROUND(G2073*H2073,2)</f>
        <v>925.4</v>
      </c>
      <c r="J2073" s="22" t="s">
        <v>725</v>
      </c>
    </row>
    <row r="2074" customFormat="false" ht="15" hidden="false" customHeight="false" outlineLevel="0" collapsed="false">
      <c r="A2074" s="22" t="s">
        <v>1535</v>
      </c>
      <c r="B2074" s="23" t="n">
        <v>46237</v>
      </c>
      <c r="C2074" s="22" t="s">
        <v>939</v>
      </c>
      <c r="D2074" s="22" t="s">
        <v>1621</v>
      </c>
      <c r="E2074" s="21" t="n">
        <v>1075</v>
      </c>
      <c r="F2074" s="22" t="s">
        <v>1623</v>
      </c>
      <c r="G2074" s="27" t="n">
        <v>16</v>
      </c>
      <c r="H2074" s="17" t="n">
        <v>148.15</v>
      </c>
      <c r="I2074" s="17" t="n">
        <f aca="false">ROUND(G2074*H2074,2)</f>
        <v>2370.4</v>
      </c>
      <c r="J2074" s="22" t="s">
        <v>725</v>
      </c>
    </row>
    <row r="2075" customFormat="false" ht="15" hidden="false" customHeight="false" outlineLevel="0" collapsed="false">
      <c r="A2075" s="22" t="s">
        <v>1523</v>
      </c>
      <c r="B2075" s="23" t="n">
        <v>46232</v>
      </c>
      <c r="C2075" s="22" t="s">
        <v>944</v>
      </c>
      <c r="D2075" s="22" t="s">
        <v>1654</v>
      </c>
      <c r="E2075" s="21" t="n">
        <v>1076</v>
      </c>
      <c r="F2075" s="22" t="s">
        <v>1657</v>
      </c>
      <c r="G2075" s="27" t="n">
        <v>2</v>
      </c>
      <c r="H2075" s="17" t="n">
        <v>672.57</v>
      </c>
      <c r="I2075" s="17" t="n">
        <f aca="false">ROUND(G2075*H2075,2)</f>
        <v>1345.14</v>
      </c>
      <c r="J2075" s="22" t="s">
        <v>725</v>
      </c>
    </row>
    <row r="2076" customFormat="false" ht="15" hidden="false" customHeight="false" outlineLevel="0" collapsed="false">
      <c r="A2076" s="22" t="s">
        <v>1523</v>
      </c>
      <c r="B2076" s="23" t="n">
        <v>46232</v>
      </c>
      <c r="C2076" s="22" t="s">
        <v>944</v>
      </c>
      <c r="D2076" s="22" t="s">
        <v>1654</v>
      </c>
      <c r="E2076" s="21" t="n">
        <v>1076</v>
      </c>
      <c r="F2076" s="22" t="s">
        <v>1655</v>
      </c>
      <c r="G2076" s="27" t="n">
        <v>2</v>
      </c>
      <c r="H2076" s="17" t="n">
        <v>928.57</v>
      </c>
      <c r="I2076" s="17" t="n">
        <f aca="false">ROUND(G2076*H2076,2)</f>
        <v>1857.14</v>
      </c>
      <c r="J2076" s="22" t="s">
        <v>725</v>
      </c>
    </row>
    <row r="2077" customFormat="false" ht="15" hidden="false" customHeight="false" outlineLevel="0" collapsed="false">
      <c r="A2077" s="22" t="s">
        <v>1523</v>
      </c>
      <c r="B2077" s="23" t="n">
        <v>46232</v>
      </c>
      <c r="C2077" s="22" t="s">
        <v>944</v>
      </c>
      <c r="D2077" s="22" t="s">
        <v>1654</v>
      </c>
      <c r="E2077" s="21" t="n">
        <v>1076</v>
      </c>
      <c r="F2077" s="22" t="s">
        <v>1657</v>
      </c>
      <c r="G2077" s="27" t="n">
        <v>3</v>
      </c>
      <c r="H2077" s="17" t="n">
        <v>690.25</v>
      </c>
      <c r="I2077" s="17" t="n">
        <f aca="false">ROUND(G2077*H2077,2)</f>
        <v>2070.75</v>
      </c>
      <c r="J2077" s="22" t="s">
        <v>725</v>
      </c>
    </row>
    <row r="2078" customFormat="false" ht="15" hidden="false" customHeight="false" outlineLevel="0" collapsed="false">
      <c r="A2078" s="22" t="s">
        <v>1523</v>
      </c>
      <c r="B2078" s="23" t="n">
        <v>46232</v>
      </c>
      <c r="C2078" s="22" t="s">
        <v>944</v>
      </c>
      <c r="D2078" s="22" t="s">
        <v>1654</v>
      </c>
      <c r="E2078" s="21" t="n">
        <v>1076</v>
      </c>
      <c r="F2078" s="22" t="s">
        <v>1656</v>
      </c>
      <c r="G2078" s="27" t="n">
        <v>1</v>
      </c>
      <c r="H2078" s="17" t="n">
        <v>1421.85</v>
      </c>
      <c r="I2078" s="17" t="n">
        <f aca="false">ROUND(G2078*H2078,2)</f>
        <v>1421.85</v>
      </c>
      <c r="J2078" s="22" t="s">
        <v>725</v>
      </c>
    </row>
    <row r="2079" customFormat="false" ht="15" hidden="false" customHeight="false" outlineLevel="0" collapsed="false">
      <c r="A2079" s="22" t="s">
        <v>1523</v>
      </c>
      <c r="B2079" s="23" t="n">
        <v>46232</v>
      </c>
      <c r="C2079" s="22" t="s">
        <v>944</v>
      </c>
      <c r="D2079" s="22" t="s">
        <v>1654</v>
      </c>
      <c r="E2079" s="21" t="n">
        <v>1076</v>
      </c>
      <c r="F2079" s="22" t="s">
        <v>1656</v>
      </c>
      <c r="G2079" s="27" t="n">
        <v>2</v>
      </c>
      <c r="H2079" s="17" t="n">
        <v>1444.52</v>
      </c>
      <c r="I2079" s="17" t="n">
        <f aca="false">ROUND(G2079*H2079,2)</f>
        <v>2889.04</v>
      </c>
      <c r="J2079" s="22" t="s">
        <v>725</v>
      </c>
    </row>
    <row r="2080" customFormat="false" ht="15" hidden="false" customHeight="false" outlineLevel="0" collapsed="false">
      <c r="A2080" s="22" t="s">
        <v>1579</v>
      </c>
      <c r="B2080" s="23" t="n">
        <v>46258</v>
      </c>
      <c r="C2080" s="22" t="s">
        <v>944</v>
      </c>
      <c r="D2080" s="22" t="s">
        <v>1654</v>
      </c>
      <c r="E2080" s="21" t="n">
        <v>1076</v>
      </c>
      <c r="F2080" s="22" t="s">
        <v>1656</v>
      </c>
      <c r="G2080" s="27" t="n">
        <v>1</v>
      </c>
      <c r="H2080" s="17" t="n">
        <v>1430.59</v>
      </c>
      <c r="I2080" s="17" t="n">
        <f aca="false">ROUND(G2080*H2080,2)</f>
        <v>1430.59</v>
      </c>
      <c r="J2080" s="22" t="s">
        <v>728</v>
      </c>
    </row>
    <row r="2081" customFormat="false" ht="15" hidden="false" customHeight="false" outlineLevel="0" collapsed="false">
      <c r="A2081" s="22" t="s">
        <v>1579</v>
      </c>
      <c r="B2081" s="23" t="n">
        <v>46258</v>
      </c>
      <c r="C2081" s="22" t="s">
        <v>944</v>
      </c>
      <c r="D2081" s="22" t="s">
        <v>1654</v>
      </c>
      <c r="E2081" s="21" t="n">
        <v>1076</v>
      </c>
      <c r="F2081" s="22" t="s">
        <v>1657</v>
      </c>
      <c r="G2081" s="27" t="n">
        <v>2</v>
      </c>
      <c r="H2081" s="17" t="n">
        <v>704</v>
      </c>
      <c r="I2081" s="17" t="n">
        <f aca="false">ROUND(G2081*H2081,2)</f>
        <v>1408</v>
      </c>
      <c r="J2081" s="22" t="s">
        <v>728</v>
      </c>
    </row>
    <row r="2082" customFormat="false" ht="15" hidden="false" customHeight="false" outlineLevel="0" collapsed="false">
      <c r="A2082" s="22" t="s">
        <v>1579</v>
      </c>
      <c r="B2082" s="23" t="n">
        <v>46258</v>
      </c>
      <c r="C2082" s="22" t="s">
        <v>944</v>
      </c>
      <c r="D2082" s="22" t="s">
        <v>1654</v>
      </c>
      <c r="E2082" s="21" t="n">
        <v>1076</v>
      </c>
      <c r="F2082" s="22" t="s">
        <v>1656</v>
      </c>
      <c r="G2082" s="27" t="n">
        <v>2</v>
      </c>
      <c r="H2082" s="17" t="n">
        <v>1455.77</v>
      </c>
      <c r="I2082" s="17" t="n">
        <f aca="false">ROUND(G2082*H2082,2)</f>
        <v>2911.54</v>
      </c>
      <c r="J2082" s="22" t="s">
        <v>728</v>
      </c>
    </row>
    <row r="2083" customFormat="false" ht="15" hidden="false" customHeight="false" outlineLevel="0" collapsed="false">
      <c r="A2083" s="22" t="s">
        <v>1497</v>
      </c>
      <c r="B2083" s="23" t="n">
        <v>46214</v>
      </c>
      <c r="C2083" s="22" t="s">
        <v>935</v>
      </c>
      <c r="D2083" s="22" t="s">
        <v>1648</v>
      </c>
      <c r="E2083" s="21" t="n">
        <v>1077</v>
      </c>
      <c r="F2083" s="22" t="s">
        <v>1651</v>
      </c>
      <c r="G2083" s="27" t="n">
        <v>27</v>
      </c>
      <c r="H2083" s="17" t="n">
        <v>36.17</v>
      </c>
      <c r="I2083" s="17" t="n">
        <f aca="false">ROUND(G2083*H2083,2)</f>
        <v>976.59</v>
      </c>
      <c r="J2083" s="22" t="s">
        <v>725</v>
      </c>
    </row>
    <row r="2084" customFormat="false" ht="15" hidden="false" customHeight="false" outlineLevel="0" collapsed="false">
      <c r="A2084" s="22" t="s">
        <v>1497</v>
      </c>
      <c r="B2084" s="23" t="n">
        <v>46214</v>
      </c>
      <c r="C2084" s="22" t="s">
        <v>935</v>
      </c>
      <c r="D2084" s="22" t="s">
        <v>1648</v>
      </c>
      <c r="E2084" s="21" t="n">
        <v>1077</v>
      </c>
      <c r="F2084" s="22" t="s">
        <v>1649</v>
      </c>
      <c r="G2084" s="27" t="n">
        <v>8</v>
      </c>
      <c r="H2084" s="17" t="n">
        <v>172.57</v>
      </c>
      <c r="I2084" s="17" t="n">
        <f aca="false">ROUND(G2084*H2084,2)</f>
        <v>1380.56</v>
      </c>
      <c r="J2084" s="22" t="s">
        <v>725</v>
      </c>
    </row>
    <row r="2085" customFormat="false" ht="15" hidden="false" customHeight="false" outlineLevel="0" collapsed="false">
      <c r="A2085" s="22" t="s">
        <v>1497</v>
      </c>
      <c r="B2085" s="23" t="n">
        <v>46214</v>
      </c>
      <c r="C2085" s="22" t="s">
        <v>935</v>
      </c>
      <c r="D2085" s="22" t="s">
        <v>1648</v>
      </c>
      <c r="E2085" s="21" t="n">
        <v>1077</v>
      </c>
      <c r="F2085" s="22" t="s">
        <v>1649</v>
      </c>
      <c r="G2085" s="27" t="n">
        <v>16</v>
      </c>
      <c r="H2085" s="17" t="n">
        <v>176.29</v>
      </c>
      <c r="I2085" s="17" t="n">
        <f aca="false">ROUND(G2085*H2085,2)</f>
        <v>2820.64</v>
      </c>
      <c r="J2085" s="22" t="s">
        <v>725</v>
      </c>
    </row>
    <row r="2086" customFormat="false" ht="15" hidden="false" customHeight="false" outlineLevel="0" collapsed="false">
      <c r="A2086" s="22" t="s">
        <v>1497</v>
      </c>
      <c r="B2086" s="23" t="n">
        <v>46214</v>
      </c>
      <c r="C2086" s="22" t="s">
        <v>935</v>
      </c>
      <c r="D2086" s="22" t="s">
        <v>1648</v>
      </c>
      <c r="E2086" s="21" t="n">
        <v>1077</v>
      </c>
      <c r="F2086" s="22" t="s">
        <v>1649</v>
      </c>
      <c r="G2086" s="27" t="n">
        <v>7</v>
      </c>
      <c r="H2086" s="17" t="n">
        <v>173.11</v>
      </c>
      <c r="I2086" s="17" t="n">
        <f aca="false">ROUND(G2086*H2086,2)</f>
        <v>1211.77</v>
      </c>
      <c r="J2086" s="22" t="s">
        <v>725</v>
      </c>
    </row>
    <row r="2087" customFormat="false" ht="15" hidden="false" customHeight="false" outlineLevel="0" collapsed="false">
      <c r="A2087" s="22" t="s">
        <v>1497</v>
      </c>
      <c r="B2087" s="23" t="n">
        <v>46214</v>
      </c>
      <c r="C2087" s="22" t="s">
        <v>935</v>
      </c>
      <c r="D2087" s="22" t="s">
        <v>1648</v>
      </c>
      <c r="E2087" s="21" t="n">
        <v>1077</v>
      </c>
      <c r="F2087" s="22" t="s">
        <v>1650</v>
      </c>
      <c r="G2087" s="27" t="n">
        <v>21</v>
      </c>
      <c r="H2087" s="17" t="n">
        <v>44.54</v>
      </c>
      <c r="I2087" s="17" t="n">
        <f aca="false">ROUND(G2087*H2087,2)</f>
        <v>935.34</v>
      </c>
      <c r="J2087" s="22" t="s">
        <v>725</v>
      </c>
    </row>
    <row r="2088" customFormat="false" ht="15" hidden="false" customHeight="false" outlineLevel="0" collapsed="false">
      <c r="A2088" s="22" t="s">
        <v>1496</v>
      </c>
      <c r="B2088" s="23" t="n">
        <v>46213</v>
      </c>
      <c r="C2088" s="22" t="s">
        <v>935</v>
      </c>
      <c r="D2088" s="22" t="s">
        <v>1648</v>
      </c>
      <c r="E2088" s="21" t="n">
        <v>1077</v>
      </c>
      <c r="F2088" s="22" t="s">
        <v>1649</v>
      </c>
      <c r="G2088" s="27" t="n">
        <v>17</v>
      </c>
      <c r="H2088" s="17" t="n">
        <v>170.78</v>
      </c>
      <c r="I2088" s="17" t="n">
        <f aca="false">ROUND(G2088*H2088,2)</f>
        <v>2903.26</v>
      </c>
      <c r="J2088" s="22" t="s">
        <v>725</v>
      </c>
    </row>
    <row r="2089" customFormat="false" ht="15" hidden="false" customHeight="false" outlineLevel="0" collapsed="false">
      <c r="A2089" s="22" t="s">
        <v>1496</v>
      </c>
      <c r="B2089" s="23" t="n">
        <v>46213</v>
      </c>
      <c r="C2089" s="22" t="s">
        <v>935</v>
      </c>
      <c r="D2089" s="22" t="s">
        <v>1648</v>
      </c>
      <c r="E2089" s="21" t="n">
        <v>1077</v>
      </c>
      <c r="F2089" s="22" t="s">
        <v>1651</v>
      </c>
      <c r="G2089" s="27" t="n">
        <v>49</v>
      </c>
      <c r="H2089" s="17" t="n">
        <v>35.37</v>
      </c>
      <c r="I2089" s="17" t="n">
        <f aca="false">ROUND(G2089*H2089,2)</f>
        <v>1733.13</v>
      </c>
      <c r="J2089" s="22" t="s">
        <v>725</v>
      </c>
    </row>
    <row r="2090" customFormat="false" ht="15" hidden="false" customHeight="false" outlineLevel="0" collapsed="false">
      <c r="A2090" s="22" t="s">
        <v>1496</v>
      </c>
      <c r="B2090" s="23" t="n">
        <v>46213</v>
      </c>
      <c r="C2090" s="22" t="s">
        <v>935</v>
      </c>
      <c r="D2090" s="22" t="s">
        <v>1648</v>
      </c>
      <c r="E2090" s="21" t="n">
        <v>1077</v>
      </c>
      <c r="F2090" s="22" t="s">
        <v>1649</v>
      </c>
      <c r="G2090" s="27" t="n">
        <v>17</v>
      </c>
      <c r="H2090" s="17" t="n">
        <v>170.36</v>
      </c>
      <c r="I2090" s="17" t="n">
        <f aca="false">ROUND(G2090*H2090,2)</f>
        <v>2896.12</v>
      </c>
      <c r="J2090" s="22" t="s">
        <v>725</v>
      </c>
    </row>
    <row r="2091" customFormat="false" ht="15" hidden="false" customHeight="false" outlineLevel="0" collapsed="false">
      <c r="A2091" s="22" t="s">
        <v>1496</v>
      </c>
      <c r="B2091" s="23" t="n">
        <v>46213</v>
      </c>
      <c r="C2091" s="22" t="s">
        <v>935</v>
      </c>
      <c r="D2091" s="22" t="s">
        <v>1648</v>
      </c>
      <c r="E2091" s="21" t="n">
        <v>1077</v>
      </c>
      <c r="F2091" s="22" t="s">
        <v>1651</v>
      </c>
      <c r="G2091" s="27" t="n">
        <v>47</v>
      </c>
      <c r="H2091" s="17" t="n">
        <v>37.5</v>
      </c>
      <c r="I2091" s="17" t="n">
        <f aca="false">ROUND(G2091*H2091,2)</f>
        <v>1762.5</v>
      </c>
      <c r="J2091" s="22" t="s">
        <v>725</v>
      </c>
    </row>
    <row r="2092" customFormat="false" ht="15" hidden="false" customHeight="false" outlineLevel="0" collapsed="false">
      <c r="A2092" s="22" t="s">
        <v>1499</v>
      </c>
      <c r="B2092" s="23" t="n">
        <v>46215</v>
      </c>
      <c r="C2092" s="22" t="s">
        <v>949</v>
      </c>
      <c r="D2092" s="22" t="s">
        <v>1644</v>
      </c>
      <c r="E2092" s="21" t="n">
        <v>1077</v>
      </c>
      <c r="F2092" s="22" t="s">
        <v>1645</v>
      </c>
      <c r="G2092" s="27" t="n">
        <v>2</v>
      </c>
      <c r="H2092" s="17" t="n">
        <v>658.71</v>
      </c>
      <c r="I2092" s="17" t="n">
        <f aca="false">ROUND(G2092*H2092,2)</f>
        <v>1317.42</v>
      </c>
      <c r="J2092" s="22" t="s">
        <v>725</v>
      </c>
    </row>
    <row r="2093" customFormat="false" ht="15" hidden="false" customHeight="false" outlineLevel="0" collapsed="false">
      <c r="A2093" s="22" t="s">
        <v>1582</v>
      </c>
      <c r="B2093" s="23" t="n">
        <v>46259</v>
      </c>
      <c r="C2093" s="22" t="s">
        <v>937</v>
      </c>
      <c r="D2093" s="22" t="s">
        <v>1618</v>
      </c>
      <c r="E2093" s="21" t="n">
        <v>1078</v>
      </c>
      <c r="F2093" s="22" t="s">
        <v>1619</v>
      </c>
      <c r="G2093" s="27" t="n">
        <v>11</v>
      </c>
      <c r="H2093" s="17" t="n">
        <v>82.93</v>
      </c>
      <c r="I2093" s="17" t="n">
        <f aca="false">ROUND(G2093*H2093,2)</f>
        <v>912.23</v>
      </c>
      <c r="J2093" s="22" t="s">
        <v>725</v>
      </c>
    </row>
    <row r="2094" customFormat="false" ht="15" hidden="false" customHeight="false" outlineLevel="0" collapsed="false">
      <c r="A2094" s="22" t="s">
        <v>1582</v>
      </c>
      <c r="B2094" s="23" t="n">
        <v>46259</v>
      </c>
      <c r="C2094" s="22" t="s">
        <v>937</v>
      </c>
      <c r="D2094" s="22" t="s">
        <v>1618</v>
      </c>
      <c r="E2094" s="21" t="n">
        <v>1078</v>
      </c>
      <c r="F2094" s="22" t="s">
        <v>1620</v>
      </c>
      <c r="G2094" s="27" t="n">
        <v>213</v>
      </c>
      <c r="H2094" s="17" t="n">
        <v>9.47</v>
      </c>
      <c r="I2094" s="17" t="n">
        <f aca="false">ROUND(G2094*H2094,2)</f>
        <v>2017.11</v>
      </c>
      <c r="J2094" s="22" t="s">
        <v>725</v>
      </c>
    </row>
    <row r="2095" customFormat="false" ht="15" hidden="false" customHeight="false" outlineLevel="0" collapsed="false">
      <c r="A2095" s="22" t="s">
        <v>1572</v>
      </c>
      <c r="B2095" s="23" t="n">
        <v>46252</v>
      </c>
      <c r="C2095" s="22" t="s">
        <v>957</v>
      </c>
      <c r="D2095" s="22" t="s">
        <v>1625</v>
      </c>
      <c r="E2095" s="21" t="n">
        <v>1078</v>
      </c>
      <c r="F2095" s="22" t="s">
        <v>1626</v>
      </c>
      <c r="G2095" s="27" t="n">
        <v>29</v>
      </c>
      <c r="H2095" s="17" t="n">
        <v>56.09</v>
      </c>
      <c r="I2095" s="17" t="n">
        <f aca="false">ROUND(G2095*H2095,2)</f>
        <v>1626.61</v>
      </c>
      <c r="J2095" s="22" t="s">
        <v>725</v>
      </c>
    </row>
    <row r="2096" customFormat="false" ht="15" hidden="false" customHeight="false" outlineLevel="0" collapsed="false">
      <c r="A2096" s="22" t="s">
        <v>1572</v>
      </c>
      <c r="B2096" s="23" t="n">
        <v>46252</v>
      </c>
      <c r="C2096" s="22" t="s">
        <v>957</v>
      </c>
      <c r="D2096" s="22" t="s">
        <v>1625</v>
      </c>
      <c r="E2096" s="21" t="n">
        <v>1078</v>
      </c>
      <c r="F2096" s="22" t="s">
        <v>1628</v>
      </c>
      <c r="G2096" s="27" t="n">
        <v>6</v>
      </c>
      <c r="H2096" s="17" t="n">
        <v>403.16</v>
      </c>
      <c r="I2096" s="17" t="n">
        <f aca="false">ROUND(G2096*H2096,2)</f>
        <v>2418.96</v>
      </c>
      <c r="J2096" s="22" t="s">
        <v>725</v>
      </c>
    </row>
    <row r="2097" customFormat="false" ht="15" hidden="false" customHeight="false" outlineLevel="0" collapsed="false">
      <c r="A2097" s="22" t="s">
        <v>1572</v>
      </c>
      <c r="B2097" s="23" t="n">
        <v>46252</v>
      </c>
      <c r="C2097" s="22" t="s">
        <v>957</v>
      </c>
      <c r="D2097" s="22" t="s">
        <v>1625</v>
      </c>
      <c r="E2097" s="21" t="n">
        <v>1078</v>
      </c>
      <c r="F2097" s="22" t="s">
        <v>1627</v>
      </c>
      <c r="G2097" s="27" t="n">
        <v>38</v>
      </c>
      <c r="H2097" s="17" t="n">
        <v>50.45</v>
      </c>
      <c r="I2097" s="17" t="n">
        <f aca="false">ROUND(G2097*H2097,2)</f>
        <v>1917.1</v>
      </c>
      <c r="J2097" s="22" t="s">
        <v>725</v>
      </c>
    </row>
    <row r="2098" customFormat="false" ht="15" hidden="false" customHeight="false" outlineLevel="0" collapsed="false">
      <c r="A2098" s="22" t="s">
        <v>1572</v>
      </c>
      <c r="B2098" s="23" t="n">
        <v>46252</v>
      </c>
      <c r="C2098" s="22" t="s">
        <v>957</v>
      </c>
      <c r="D2098" s="22" t="s">
        <v>1625</v>
      </c>
      <c r="E2098" s="21" t="n">
        <v>1078</v>
      </c>
      <c r="F2098" s="22" t="s">
        <v>1628</v>
      </c>
      <c r="G2098" s="27" t="n">
        <v>2</v>
      </c>
      <c r="H2098" s="17" t="n">
        <v>395.55</v>
      </c>
      <c r="I2098" s="17" t="n">
        <f aca="false">ROUND(G2098*H2098,2)</f>
        <v>791.1</v>
      </c>
      <c r="J2098" s="22" t="s">
        <v>725</v>
      </c>
    </row>
    <row r="2099" customFormat="false" ht="15" hidden="false" customHeight="false" outlineLevel="0" collapsed="false">
      <c r="A2099" s="22" t="s">
        <v>1605</v>
      </c>
      <c r="B2099" s="23" t="n">
        <v>46287</v>
      </c>
      <c r="C2099" s="22" t="s">
        <v>1021</v>
      </c>
      <c r="D2099" s="22" t="s">
        <v>1630</v>
      </c>
      <c r="E2099" s="21" t="n">
        <v>1078</v>
      </c>
      <c r="F2099" s="22" t="s">
        <v>1652</v>
      </c>
      <c r="G2099" s="27" t="n">
        <v>24</v>
      </c>
      <c r="H2099" s="17" t="n">
        <v>74.21</v>
      </c>
      <c r="I2099" s="17" t="n">
        <f aca="false">ROUND(G2099*H2099,2)</f>
        <v>1781.04</v>
      </c>
      <c r="J2099" s="22" t="s">
        <v>725</v>
      </c>
    </row>
    <row r="2100" customFormat="false" ht="15" hidden="false" customHeight="false" outlineLevel="0" collapsed="false">
      <c r="A2100" s="22" t="s">
        <v>1605</v>
      </c>
      <c r="B2100" s="23" t="n">
        <v>46287</v>
      </c>
      <c r="C2100" s="22" t="s">
        <v>1021</v>
      </c>
      <c r="D2100" s="22" t="s">
        <v>1630</v>
      </c>
      <c r="E2100" s="21" t="n">
        <v>1078</v>
      </c>
      <c r="F2100" s="22" t="s">
        <v>1631</v>
      </c>
      <c r="G2100" s="27" t="n">
        <v>6</v>
      </c>
      <c r="H2100" s="17" t="n">
        <v>242.67</v>
      </c>
      <c r="I2100" s="17" t="n">
        <f aca="false">ROUND(G2100*H2100,2)</f>
        <v>1456.02</v>
      </c>
      <c r="J2100" s="22" t="s">
        <v>725</v>
      </c>
    </row>
    <row r="2101" customFormat="false" ht="15" hidden="false" customHeight="false" outlineLevel="0" collapsed="false">
      <c r="A2101" s="22" t="s">
        <v>1605</v>
      </c>
      <c r="B2101" s="23" t="n">
        <v>46287</v>
      </c>
      <c r="C2101" s="22" t="s">
        <v>1021</v>
      </c>
      <c r="D2101" s="22" t="s">
        <v>1630</v>
      </c>
      <c r="E2101" s="21" t="n">
        <v>1078</v>
      </c>
      <c r="F2101" s="22" t="s">
        <v>1632</v>
      </c>
      <c r="G2101" s="27" t="n">
        <v>23</v>
      </c>
      <c r="H2101" s="17" t="n">
        <v>115.65</v>
      </c>
      <c r="I2101" s="17" t="n">
        <f aca="false">ROUND(G2101*H2101,2)</f>
        <v>2659.95</v>
      </c>
      <c r="J2101" s="22" t="s">
        <v>725</v>
      </c>
    </row>
    <row r="2102" customFormat="false" ht="15" hidden="false" customHeight="false" outlineLevel="0" collapsed="false">
      <c r="A2102" s="22" t="s">
        <v>1605</v>
      </c>
      <c r="B2102" s="23" t="n">
        <v>46287</v>
      </c>
      <c r="C2102" s="22" t="s">
        <v>1021</v>
      </c>
      <c r="D2102" s="22" t="s">
        <v>1630</v>
      </c>
      <c r="E2102" s="21" t="n">
        <v>1078</v>
      </c>
      <c r="F2102" s="22" t="s">
        <v>1632</v>
      </c>
      <c r="G2102" s="27" t="n">
        <v>6</v>
      </c>
      <c r="H2102" s="17" t="n">
        <v>117.38</v>
      </c>
      <c r="I2102" s="17" t="n">
        <f aca="false">ROUND(G2102*H2102,2)</f>
        <v>704.28</v>
      </c>
      <c r="J2102" s="22" t="s">
        <v>725</v>
      </c>
    </row>
    <row r="2103" customFormat="false" ht="15" hidden="false" customHeight="false" outlineLevel="0" collapsed="false">
      <c r="A2103" s="22" t="s">
        <v>1604</v>
      </c>
      <c r="B2103" s="23" t="n">
        <v>46285</v>
      </c>
      <c r="C2103" s="22" t="s">
        <v>949</v>
      </c>
      <c r="D2103" s="22" t="s">
        <v>1644</v>
      </c>
      <c r="E2103" s="21" t="n">
        <v>1078</v>
      </c>
      <c r="F2103" s="22" t="s">
        <v>1646</v>
      </c>
      <c r="G2103" s="27" t="n">
        <v>1</v>
      </c>
      <c r="H2103" s="17" t="n">
        <v>785.39</v>
      </c>
      <c r="I2103" s="17" t="n">
        <f aca="false">ROUND(G2103*H2103,2)</f>
        <v>785.39</v>
      </c>
      <c r="J2103" s="22" t="s">
        <v>725</v>
      </c>
    </row>
    <row r="2104" customFormat="false" ht="15" hidden="false" customHeight="false" outlineLevel="0" collapsed="false">
      <c r="A2104" s="22" t="s">
        <v>1604</v>
      </c>
      <c r="B2104" s="23" t="n">
        <v>46285</v>
      </c>
      <c r="C2104" s="22" t="s">
        <v>949</v>
      </c>
      <c r="D2104" s="22" t="s">
        <v>1644</v>
      </c>
      <c r="E2104" s="21" t="n">
        <v>1078</v>
      </c>
      <c r="F2104" s="22" t="s">
        <v>1646</v>
      </c>
      <c r="G2104" s="27" t="n">
        <v>3</v>
      </c>
      <c r="H2104" s="17" t="n">
        <v>787</v>
      </c>
      <c r="I2104" s="17" t="n">
        <f aca="false">ROUND(G2104*H2104,2)</f>
        <v>2361</v>
      </c>
      <c r="J2104" s="22" t="s">
        <v>725</v>
      </c>
    </row>
    <row r="2105" customFormat="false" ht="15" hidden="false" customHeight="false" outlineLevel="0" collapsed="false">
      <c r="A2105" s="22" t="s">
        <v>1604</v>
      </c>
      <c r="B2105" s="23" t="n">
        <v>46285</v>
      </c>
      <c r="C2105" s="22" t="s">
        <v>949</v>
      </c>
      <c r="D2105" s="22" t="s">
        <v>1644</v>
      </c>
      <c r="E2105" s="21" t="n">
        <v>1078</v>
      </c>
      <c r="F2105" s="22" t="s">
        <v>1645</v>
      </c>
      <c r="G2105" s="27" t="n">
        <v>2</v>
      </c>
      <c r="H2105" s="17" t="n">
        <v>653.63</v>
      </c>
      <c r="I2105" s="17" t="n">
        <f aca="false">ROUND(G2105*H2105,2)</f>
        <v>1307.26</v>
      </c>
      <c r="J2105" s="22" t="s">
        <v>725</v>
      </c>
    </row>
    <row r="2106" customFormat="false" ht="15" hidden="false" customHeight="false" outlineLevel="0" collapsed="false">
      <c r="A2106" s="22" t="s">
        <v>1547</v>
      </c>
      <c r="B2106" s="23" t="n">
        <v>46241</v>
      </c>
      <c r="C2106" s="22" t="s">
        <v>937</v>
      </c>
      <c r="D2106" s="22" t="s">
        <v>1618</v>
      </c>
      <c r="E2106" s="21" t="n">
        <v>1078</v>
      </c>
      <c r="F2106" s="22" t="s">
        <v>1653</v>
      </c>
      <c r="G2106" s="27" t="n">
        <v>9</v>
      </c>
      <c r="H2106" s="17" t="n">
        <v>98.86</v>
      </c>
      <c r="I2106" s="17" t="n">
        <f aca="false">ROUND(G2106*H2106,2)</f>
        <v>889.74</v>
      </c>
      <c r="J2106" s="22" t="s">
        <v>725</v>
      </c>
    </row>
    <row r="2107" customFormat="false" ht="15" hidden="false" customHeight="false" outlineLevel="0" collapsed="false">
      <c r="A2107" s="22" t="s">
        <v>1547</v>
      </c>
      <c r="B2107" s="23" t="n">
        <v>46241</v>
      </c>
      <c r="C2107" s="22" t="s">
        <v>937</v>
      </c>
      <c r="D2107" s="22" t="s">
        <v>1618</v>
      </c>
      <c r="E2107" s="21" t="n">
        <v>1078</v>
      </c>
      <c r="F2107" s="22" t="s">
        <v>1620</v>
      </c>
      <c r="G2107" s="27" t="n">
        <v>65</v>
      </c>
      <c r="H2107" s="17" t="n">
        <v>9.87</v>
      </c>
      <c r="I2107" s="17" t="n">
        <f aca="false">ROUND(G2107*H2107,2)</f>
        <v>641.55</v>
      </c>
      <c r="J2107" s="22" t="s">
        <v>725</v>
      </c>
    </row>
    <row r="2108" customFormat="false" ht="15" hidden="false" customHeight="false" outlineLevel="0" collapsed="false">
      <c r="A2108" s="22" t="s">
        <v>1547</v>
      </c>
      <c r="B2108" s="23" t="n">
        <v>46241</v>
      </c>
      <c r="C2108" s="22" t="s">
        <v>937</v>
      </c>
      <c r="D2108" s="22" t="s">
        <v>1618</v>
      </c>
      <c r="E2108" s="21" t="n">
        <v>1078</v>
      </c>
      <c r="F2108" s="22" t="s">
        <v>1620</v>
      </c>
      <c r="G2108" s="27" t="n">
        <v>166</v>
      </c>
      <c r="H2108" s="17" t="n">
        <v>10.05</v>
      </c>
      <c r="I2108" s="17" t="n">
        <f aca="false">ROUND(G2108*H2108,2)</f>
        <v>1668.3</v>
      </c>
      <c r="J2108" s="22" t="s">
        <v>725</v>
      </c>
    </row>
    <row r="2109" customFormat="false" ht="15" hidden="false" customHeight="false" outlineLevel="0" collapsed="false">
      <c r="A2109" s="22" t="s">
        <v>1607</v>
      </c>
      <c r="B2109" s="23" t="n">
        <v>46291</v>
      </c>
      <c r="C2109" s="22" t="s">
        <v>935</v>
      </c>
      <c r="D2109" s="22" t="s">
        <v>1648</v>
      </c>
      <c r="E2109" s="21" t="n">
        <v>1078</v>
      </c>
      <c r="F2109" s="22" t="s">
        <v>1649</v>
      </c>
      <c r="G2109" s="27" t="n">
        <v>7</v>
      </c>
      <c r="H2109" s="17" t="n">
        <v>165.68</v>
      </c>
      <c r="I2109" s="17" t="n">
        <f aca="false">ROUND(G2109*H2109,2)</f>
        <v>1159.76</v>
      </c>
      <c r="J2109" s="22" t="s">
        <v>725</v>
      </c>
    </row>
    <row r="2110" customFormat="false" ht="15" hidden="false" customHeight="false" outlineLevel="0" collapsed="false">
      <c r="A2110" s="22" t="s">
        <v>1607</v>
      </c>
      <c r="B2110" s="23" t="n">
        <v>46291</v>
      </c>
      <c r="C2110" s="22" t="s">
        <v>935</v>
      </c>
      <c r="D2110" s="22" t="s">
        <v>1648</v>
      </c>
      <c r="E2110" s="21" t="n">
        <v>1078</v>
      </c>
      <c r="F2110" s="22" t="s">
        <v>1651</v>
      </c>
      <c r="G2110" s="27" t="n">
        <v>35</v>
      </c>
      <c r="H2110" s="17" t="n">
        <v>37.2</v>
      </c>
      <c r="I2110" s="17" t="n">
        <f aca="false">ROUND(G2110*H2110,2)</f>
        <v>1302</v>
      </c>
      <c r="J2110" s="22" t="s">
        <v>725</v>
      </c>
    </row>
    <row r="2111" customFormat="false" ht="15" hidden="false" customHeight="false" outlineLevel="0" collapsed="false">
      <c r="A2111" s="22" t="s">
        <v>1607</v>
      </c>
      <c r="B2111" s="23" t="n">
        <v>46291</v>
      </c>
      <c r="C2111" s="22" t="s">
        <v>935</v>
      </c>
      <c r="D2111" s="22" t="s">
        <v>1648</v>
      </c>
      <c r="E2111" s="21" t="n">
        <v>1078</v>
      </c>
      <c r="F2111" s="22" t="s">
        <v>1649</v>
      </c>
      <c r="G2111" s="27" t="n">
        <v>13</v>
      </c>
      <c r="H2111" s="17" t="n">
        <v>171.32</v>
      </c>
      <c r="I2111" s="17" t="n">
        <f aca="false">ROUND(G2111*H2111,2)</f>
        <v>2227.16</v>
      </c>
      <c r="J2111" s="22" t="s">
        <v>725</v>
      </c>
    </row>
    <row r="2112" customFormat="false" ht="15" hidden="false" customHeight="false" outlineLevel="0" collapsed="false">
      <c r="A2112" s="22" t="s">
        <v>1607</v>
      </c>
      <c r="B2112" s="23" t="n">
        <v>46291</v>
      </c>
      <c r="C2112" s="22" t="s">
        <v>935</v>
      </c>
      <c r="D2112" s="22" t="s">
        <v>1648</v>
      </c>
      <c r="E2112" s="21" t="n">
        <v>1078</v>
      </c>
      <c r="F2112" s="22" t="s">
        <v>1651</v>
      </c>
      <c r="G2112" s="27" t="n">
        <v>56</v>
      </c>
      <c r="H2112" s="17" t="n">
        <v>35.12</v>
      </c>
      <c r="I2112" s="17" t="n">
        <f aca="false">ROUND(G2112*H2112,2)</f>
        <v>1966.72</v>
      </c>
      <c r="J2112" s="22" t="s">
        <v>725</v>
      </c>
    </row>
    <row r="2113" customFormat="false" ht="15" hidden="false" customHeight="false" outlineLevel="0" collapsed="false">
      <c r="A2113" s="22" t="s">
        <v>1593</v>
      </c>
      <c r="B2113" s="23" t="n">
        <v>46270</v>
      </c>
      <c r="C2113" s="22" t="s">
        <v>935</v>
      </c>
      <c r="D2113" s="22" t="s">
        <v>1648</v>
      </c>
      <c r="E2113" s="21" t="n">
        <v>1078</v>
      </c>
      <c r="F2113" s="22" t="s">
        <v>1649</v>
      </c>
      <c r="G2113" s="27" t="n">
        <v>14</v>
      </c>
      <c r="H2113" s="17" t="n">
        <v>170.86</v>
      </c>
      <c r="I2113" s="17" t="n">
        <f aca="false">ROUND(G2113*H2113,2)</f>
        <v>2392.04</v>
      </c>
      <c r="J2113" s="22" t="s">
        <v>725</v>
      </c>
    </row>
    <row r="2114" customFormat="false" ht="15" hidden="false" customHeight="false" outlineLevel="0" collapsed="false">
      <c r="A2114" s="22" t="s">
        <v>1593</v>
      </c>
      <c r="B2114" s="23" t="n">
        <v>46270</v>
      </c>
      <c r="C2114" s="22" t="s">
        <v>935</v>
      </c>
      <c r="D2114" s="22" t="s">
        <v>1648</v>
      </c>
      <c r="E2114" s="21" t="n">
        <v>1078</v>
      </c>
      <c r="F2114" s="22" t="s">
        <v>1651</v>
      </c>
      <c r="G2114" s="27" t="n">
        <v>24</v>
      </c>
      <c r="H2114" s="17" t="n">
        <v>35.01</v>
      </c>
      <c r="I2114" s="17" t="n">
        <f aca="false">ROUND(G2114*H2114,2)</f>
        <v>840.24</v>
      </c>
      <c r="J2114" s="22" t="s">
        <v>725</v>
      </c>
    </row>
    <row r="2115" customFormat="false" ht="15" hidden="false" customHeight="false" outlineLevel="0" collapsed="false">
      <c r="A2115" s="22" t="s">
        <v>1593</v>
      </c>
      <c r="B2115" s="23" t="n">
        <v>46270</v>
      </c>
      <c r="C2115" s="22" t="s">
        <v>935</v>
      </c>
      <c r="D2115" s="22" t="s">
        <v>1648</v>
      </c>
      <c r="E2115" s="21" t="n">
        <v>1078</v>
      </c>
      <c r="F2115" s="22" t="s">
        <v>1649</v>
      </c>
      <c r="G2115" s="27" t="n">
        <v>4</v>
      </c>
      <c r="H2115" s="17" t="n">
        <v>173.35</v>
      </c>
      <c r="I2115" s="17" t="n">
        <f aca="false">ROUND(G2115*H2115,2)</f>
        <v>693.4</v>
      </c>
      <c r="J2115" s="22" t="s">
        <v>725</v>
      </c>
    </row>
    <row r="2116" customFormat="false" ht="15" hidden="false" customHeight="false" outlineLevel="0" collapsed="false">
      <c r="A2116" s="22" t="s">
        <v>1593</v>
      </c>
      <c r="B2116" s="23" t="n">
        <v>46270</v>
      </c>
      <c r="C2116" s="22" t="s">
        <v>935</v>
      </c>
      <c r="D2116" s="22" t="s">
        <v>1648</v>
      </c>
      <c r="E2116" s="21" t="n">
        <v>1078</v>
      </c>
      <c r="F2116" s="22" t="s">
        <v>1650</v>
      </c>
      <c r="G2116" s="27" t="n">
        <v>39</v>
      </c>
      <c r="H2116" s="17" t="n">
        <v>43.37</v>
      </c>
      <c r="I2116" s="17" t="n">
        <f aca="false">ROUND(G2116*H2116,2)</f>
        <v>1691.43</v>
      </c>
      <c r="J2116" s="22" t="s">
        <v>725</v>
      </c>
    </row>
    <row r="2117" customFormat="false" ht="15" hidden="false" customHeight="false" outlineLevel="0" collapsed="false">
      <c r="A2117" s="22" t="s">
        <v>1593</v>
      </c>
      <c r="B2117" s="23" t="n">
        <v>46270</v>
      </c>
      <c r="C2117" s="22" t="s">
        <v>935</v>
      </c>
      <c r="D2117" s="22" t="s">
        <v>1648</v>
      </c>
      <c r="E2117" s="21" t="n">
        <v>1078</v>
      </c>
      <c r="F2117" s="22" t="s">
        <v>1649</v>
      </c>
      <c r="G2117" s="27" t="n">
        <v>12</v>
      </c>
      <c r="H2117" s="17" t="n">
        <v>175.84</v>
      </c>
      <c r="I2117" s="17" t="n">
        <f aca="false">ROUND(G2117*H2117,2)</f>
        <v>2110.08</v>
      </c>
      <c r="J2117" s="22" t="s">
        <v>725</v>
      </c>
    </row>
    <row r="2118" customFormat="false" ht="15" hidden="false" customHeight="false" outlineLevel="0" collapsed="false">
      <c r="A2118" s="22" t="s">
        <v>1597</v>
      </c>
      <c r="B2118" s="23" t="n">
        <v>46275</v>
      </c>
      <c r="C2118" s="22" t="s">
        <v>935</v>
      </c>
      <c r="D2118" s="22" t="s">
        <v>1648</v>
      </c>
      <c r="E2118" s="21" t="n">
        <v>1078</v>
      </c>
      <c r="F2118" s="22" t="s">
        <v>1649</v>
      </c>
      <c r="G2118" s="27" t="n">
        <v>10</v>
      </c>
      <c r="H2118" s="17" t="n">
        <v>165.74</v>
      </c>
      <c r="I2118" s="17" t="n">
        <f aca="false">ROUND(G2118*H2118,2)</f>
        <v>1657.4</v>
      </c>
      <c r="J2118" s="22" t="s">
        <v>728</v>
      </c>
    </row>
    <row r="2119" customFormat="false" ht="15" hidden="false" customHeight="false" outlineLevel="0" collapsed="false">
      <c r="A2119" s="22" t="s">
        <v>1597</v>
      </c>
      <c r="B2119" s="23" t="n">
        <v>46275</v>
      </c>
      <c r="C2119" s="22" t="s">
        <v>935</v>
      </c>
      <c r="D2119" s="22" t="s">
        <v>1648</v>
      </c>
      <c r="E2119" s="21" t="n">
        <v>1078</v>
      </c>
      <c r="F2119" s="22" t="s">
        <v>1651</v>
      </c>
      <c r="G2119" s="27" t="n">
        <v>74</v>
      </c>
      <c r="H2119" s="17" t="n">
        <v>36.09</v>
      </c>
      <c r="I2119" s="17" t="n">
        <f aca="false">ROUND(G2119*H2119,2)</f>
        <v>2670.66</v>
      </c>
      <c r="J2119" s="22" t="s">
        <v>728</v>
      </c>
    </row>
    <row r="2120" customFormat="false" ht="15" hidden="false" customHeight="false" outlineLevel="0" collapsed="false">
      <c r="A2120" s="22" t="s">
        <v>1597</v>
      </c>
      <c r="B2120" s="23" t="n">
        <v>46275</v>
      </c>
      <c r="C2120" s="22" t="s">
        <v>935</v>
      </c>
      <c r="D2120" s="22" t="s">
        <v>1648</v>
      </c>
      <c r="E2120" s="21" t="n">
        <v>1078</v>
      </c>
      <c r="F2120" s="22" t="s">
        <v>1649</v>
      </c>
      <c r="G2120" s="27" t="n">
        <v>14</v>
      </c>
      <c r="H2120" s="17" t="n">
        <v>168.37</v>
      </c>
      <c r="I2120" s="17" t="n">
        <f aca="false">ROUND(G2120*H2120,2)</f>
        <v>2357.18</v>
      </c>
      <c r="J2120" s="22" t="s">
        <v>728</v>
      </c>
    </row>
    <row r="2121" customFormat="false" ht="15" hidden="false" customHeight="false" outlineLevel="0" collapsed="false">
      <c r="A2121" s="22" t="s">
        <v>1597</v>
      </c>
      <c r="B2121" s="23" t="n">
        <v>46275</v>
      </c>
      <c r="C2121" s="22" t="s">
        <v>935</v>
      </c>
      <c r="D2121" s="22" t="s">
        <v>1648</v>
      </c>
      <c r="E2121" s="21" t="n">
        <v>1078</v>
      </c>
      <c r="F2121" s="22" t="s">
        <v>1649</v>
      </c>
      <c r="G2121" s="27" t="n">
        <v>15</v>
      </c>
      <c r="H2121" s="17" t="n">
        <v>166.95</v>
      </c>
      <c r="I2121" s="17" t="n">
        <f aca="false">ROUND(G2121*H2121,2)</f>
        <v>2504.25</v>
      </c>
      <c r="J2121" s="22" t="s">
        <v>728</v>
      </c>
    </row>
    <row r="2122" customFormat="false" ht="15" hidden="false" customHeight="false" outlineLevel="0" collapsed="false">
      <c r="A2122" s="22" t="s">
        <v>1597</v>
      </c>
      <c r="B2122" s="23" t="n">
        <v>46275</v>
      </c>
      <c r="C2122" s="22" t="s">
        <v>935</v>
      </c>
      <c r="D2122" s="22" t="s">
        <v>1648</v>
      </c>
      <c r="E2122" s="21" t="n">
        <v>1078</v>
      </c>
      <c r="F2122" s="22" t="s">
        <v>1650</v>
      </c>
      <c r="G2122" s="27" t="n">
        <v>39</v>
      </c>
      <c r="H2122" s="17" t="n">
        <v>45.26</v>
      </c>
      <c r="I2122" s="17" t="n">
        <f aca="false">ROUND(G2122*H2122,2)</f>
        <v>1765.14</v>
      </c>
      <c r="J2122" s="22" t="s">
        <v>728</v>
      </c>
    </row>
    <row r="2123" customFormat="false" ht="15" hidden="false" customHeight="false" outlineLevel="0" collapsed="false">
      <c r="A2123" s="22" t="s">
        <v>1588</v>
      </c>
      <c r="B2123" s="23" t="n">
        <v>46266</v>
      </c>
      <c r="C2123" s="22" t="s">
        <v>1021</v>
      </c>
      <c r="D2123" s="22" t="s">
        <v>1630</v>
      </c>
      <c r="E2123" s="21" t="n">
        <v>1078</v>
      </c>
      <c r="F2123" s="22" t="s">
        <v>1652</v>
      </c>
      <c r="G2123" s="27" t="n">
        <v>19</v>
      </c>
      <c r="H2123" s="17" t="n">
        <v>75.07</v>
      </c>
      <c r="I2123" s="17" t="n">
        <f aca="false">ROUND(G2123*H2123,2)</f>
        <v>1426.33</v>
      </c>
      <c r="J2123" s="22" t="s">
        <v>725</v>
      </c>
    </row>
    <row r="2124" customFormat="false" ht="15" hidden="false" customHeight="false" outlineLevel="0" collapsed="false">
      <c r="A2124" s="22" t="s">
        <v>1588</v>
      </c>
      <c r="B2124" s="23" t="n">
        <v>46266</v>
      </c>
      <c r="C2124" s="22" t="s">
        <v>1021</v>
      </c>
      <c r="D2124" s="22" t="s">
        <v>1630</v>
      </c>
      <c r="E2124" s="21" t="n">
        <v>1078</v>
      </c>
      <c r="F2124" s="22" t="s">
        <v>1632</v>
      </c>
      <c r="G2124" s="27" t="n">
        <v>18</v>
      </c>
      <c r="H2124" s="17" t="n">
        <v>119.82</v>
      </c>
      <c r="I2124" s="17" t="n">
        <f aca="false">ROUND(G2124*H2124,2)</f>
        <v>2156.76</v>
      </c>
      <c r="J2124" s="22" t="s">
        <v>725</v>
      </c>
    </row>
    <row r="2125" customFormat="false" ht="15" hidden="false" customHeight="false" outlineLevel="0" collapsed="false">
      <c r="A2125" s="22" t="s">
        <v>1540</v>
      </c>
      <c r="B2125" s="23" t="n">
        <v>46238</v>
      </c>
      <c r="C2125" s="22" t="s">
        <v>959</v>
      </c>
      <c r="D2125" s="22" t="s">
        <v>1633</v>
      </c>
      <c r="E2125" s="21" t="n">
        <v>1078</v>
      </c>
      <c r="F2125" s="22" t="s">
        <v>1636</v>
      </c>
      <c r="G2125" s="27" t="n">
        <v>9</v>
      </c>
      <c r="H2125" s="17" t="n">
        <v>122.47</v>
      </c>
      <c r="I2125" s="17" t="n">
        <f aca="false">ROUND(G2125*H2125,2)</f>
        <v>1102.23</v>
      </c>
      <c r="J2125" s="22" t="s">
        <v>728</v>
      </c>
    </row>
    <row r="2126" customFormat="false" ht="15" hidden="false" customHeight="false" outlineLevel="0" collapsed="false">
      <c r="A2126" s="22" t="s">
        <v>1540</v>
      </c>
      <c r="B2126" s="23" t="n">
        <v>46238</v>
      </c>
      <c r="C2126" s="22" t="s">
        <v>959</v>
      </c>
      <c r="D2126" s="22" t="s">
        <v>1633</v>
      </c>
      <c r="E2126" s="21" t="n">
        <v>1078</v>
      </c>
      <c r="F2126" s="22" t="s">
        <v>1636</v>
      </c>
      <c r="G2126" s="27" t="n">
        <v>5</v>
      </c>
      <c r="H2126" s="17" t="n">
        <v>123.15</v>
      </c>
      <c r="I2126" s="17" t="n">
        <f aca="false">ROUND(G2126*H2126,2)</f>
        <v>615.75</v>
      </c>
      <c r="J2126" s="22" t="s">
        <v>728</v>
      </c>
    </row>
    <row r="2127" customFormat="false" ht="15" hidden="false" customHeight="false" outlineLevel="0" collapsed="false">
      <c r="A2127" s="22" t="s">
        <v>1540</v>
      </c>
      <c r="B2127" s="23" t="n">
        <v>46238</v>
      </c>
      <c r="C2127" s="22" t="s">
        <v>959</v>
      </c>
      <c r="D2127" s="22" t="s">
        <v>1633</v>
      </c>
      <c r="E2127" s="21" t="n">
        <v>1078</v>
      </c>
      <c r="F2127" s="22" t="s">
        <v>1636</v>
      </c>
      <c r="G2127" s="27" t="n">
        <v>6</v>
      </c>
      <c r="H2127" s="17" t="n">
        <v>130.32</v>
      </c>
      <c r="I2127" s="17" t="n">
        <f aca="false">ROUND(G2127*H2127,2)</f>
        <v>781.92</v>
      </c>
      <c r="J2127" s="22" t="s">
        <v>728</v>
      </c>
    </row>
    <row r="2128" customFormat="false" ht="15" hidden="false" customHeight="false" outlineLevel="0" collapsed="false">
      <c r="A2128" s="22" t="s">
        <v>1540</v>
      </c>
      <c r="B2128" s="23" t="n">
        <v>46238</v>
      </c>
      <c r="C2128" s="22" t="s">
        <v>959</v>
      </c>
      <c r="D2128" s="22" t="s">
        <v>1633</v>
      </c>
      <c r="E2128" s="21" t="n">
        <v>1078</v>
      </c>
      <c r="F2128" s="22" t="s">
        <v>1635</v>
      </c>
      <c r="G2128" s="27" t="n">
        <v>30</v>
      </c>
      <c r="H2128" s="17" t="n">
        <v>84.14</v>
      </c>
      <c r="I2128" s="17" t="n">
        <f aca="false">ROUND(G2128*H2128,2)</f>
        <v>2524.2</v>
      </c>
      <c r="J2128" s="22" t="s">
        <v>728</v>
      </c>
    </row>
    <row r="2129" customFormat="false" ht="15" hidden="false" customHeight="false" outlineLevel="0" collapsed="false">
      <c r="A2129" s="22" t="s">
        <v>1508</v>
      </c>
      <c r="B2129" s="23" t="n">
        <v>46220</v>
      </c>
      <c r="C2129" s="22" t="s">
        <v>1002</v>
      </c>
      <c r="D2129" s="22" t="s">
        <v>1637</v>
      </c>
      <c r="E2129" s="21" t="n">
        <v>1078</v>
      </c>
      <c r="F2129" s="22" t="s">
        <v>1639</v>
      </c>
      <c r="G2129" s="27" t="n">
        <v>1</v>
      </c>
      <c r="H2129" s="17" t="n">
        <v>2088.61</v>
      </c>
      <c r="I2129" s="17" t="n">
        <f aca="false">ROUND(G2129*H2129,2)</f>
        <v>2088.61</v>
      </c>
      <c r="J2129" s="22" t="s">
        <v>728</v>
      </c>
    </row>
    <row r="2130" customFormat="false" ht="15" hidden="false" customHeight="false" outlineLevel="0" collapsed="false">
      <c r="A2130" s="22" t="s">
        <v>1508</v>
      </c>
      <c r="B2130" s="23" t="n">
        <v>46220</v>
      </c>
      <c r="C2130" s="22" t="s">
        <v>1002</v>
      </c>
      <c r="D2130" s="22" t="s">
        <v>1637</v>
      </c>
      <c r="E2130" s="21" t="n">
        <v>1078</v>
      </c>
      <c r="F2130" s="22" t="s">
        <v>1639</v>
      </c>
      <c r="G2130" s="27" t="n">
        <v>1</v>
      </c>
      <c r="H2130" s="17" t="n">
        <v>2175.95</v>
      </c>
      <c r="I2130" s="17" t="n">
        <f aca="false">ROUND(G2130*H2130,2)</f>
        <v>2175.95</v>
      </c>
      <c r="J2130" s="22" t="s">
        <v>728</v>
      </c>
    </row>
    <row r="2131" customFormat="false" ht="15" hidden="false" customHeight="false" outlineLevel="0" collapsed="false">
      <c r="A2131" s="22" t="s">
        <v>1508</v>
      </c>
      <c r="B2131" s="23" t="n">
        <v>46220</v>
      </c>
      <c r="C2131" s="22" t="s">
        <v>1002</v>
      </c>
      <c r="D2131" s="22" t="s">
        <v>1637</v>
      </c>
      <c r="E2131" s="21" t="n">
        <v>1078</v>
      </c>
      <c r="F2131" s="22" t="s">
        <v>1647</v>
      </c>
      <c r="G2131" s="27" t="n">
        <v>29</v>
      </c>
      <c r="H2131" s="17" t="n">
        <v>43.56</v>
      </c>
      <c r="I2131" s="17" t="n">
        <f aca="false">ROUND(G2131*H2131,2)</f>
        <v>1263.24</v>
      </c>
      <c r="J2131" s="22" t="s">
        <v>728</v>
      </c>
    </row>
    <row r="2132" customFormat="false" ht="15" hidden="false" customHeight="false" outlineLevel="0" collapsed="false">
      <c r="A2132" s="22" t="s">
        <v>1532</v>
      </c>
      <c r="B2132" s="23" t="n">
        <v>46236</v>
      </c>
      <c r="C2132" s="22" t="s">
        <v>944</v>
      </c>
      <c r="D2132" s="22" t="s">
        <v>1654</v>
      </c>
      <c r="E2132" s="21" t="n">
        <v>1079</v>
      </c>
      <c r="F2132" s="22" t="s">
        <v>1657</v>
      </c>
      <c r="G2132" s="27" t="n">
        <v>2</v>
      </c>
      <c r="H2132" s="17" t="n">
        <v>700.65</v>
      </c>
      <c r="I2132" s="17" t="n">
        <f aca="false">ROUND(G2132*H2132,2)</f>
        <v>1401.3</v>
      </c>
      <c r="J2132" s="22" t="s">
        <v>725</v>
      </c>
    </row>
    <row r="2133" customFormat="false" ht="15" hidden="false" customHeight="false" outlineLevel="0" collapsed="false">
      <c r="A2133" s="22" t="s">
        <v>1532</v>
      </c>
      <c r="B2133" s="23" t="n">
        <v>46236</v>
      </c>
      <c r="C2133" s="22" t="s">
        <v>944</v>
      </c>
      <c r="D2133" s="22" t="s">
        <v>1654</v>
      </c>
      <c r="E2133" s="21" t="n">
        <v>1079</v>
      </c>
      <c r="F2133" s="22" t="s">
        <v>1656</v>
      </c>
      <c r="G2133" s="27" t="n">
        <v>1</v>
      </c>
      <c r="H2133" s="17" t="n">
        <v>1473.19</v>
      </c>
      <c r="I2133" s="17" t="n">
        <f aca="false">ROUND(G2133*H2133,2)</f>
        <v>1473.19</v>
      </c>
      <c r="J2133" s="22" t="s">
        <v>725</v>
      </c>
    </row>
    <row r="2134" customFormat="false" ht="15" hidden="false" customHeight="false" outlineLevel="0" collapsed="false">
      <c r="A2134" s="22" t="s">
        <v>1500</v>
      </c>
      <c r="B2134" s="23" t="n">
        <v>46215</v>
      </c>
      <c r="C2134" s="22" t="s">
        <v>935</v>
      </c>
      <c r="D2134" s="22" t="s">
        <v>1648</v>
      </c>
      <c r="E2134" s="21" t="n">
        <v>1079</v>
      </c>
      <c r="F2134" s="22" t="s">
        <v>1650</v>
      </c>
      <c r="G2134" s="27" t="n">
        <v>33</v>
      </c>
      <c r="H2134" s="17" t="n">
        <v>44.45</v>
      </c>
      <c r="I2134" s="17" t="n">
        <f aca="false">ROUND(G2134*H2134,2)</f>
        <v>1466.85</v>
      </c>
      <c r="J2134" s="22" t="s">
        <v>725</v>
      </c>
    </row>
    <row r="2135" customFormat="false" ht="15" hidden="false" customHeight="false" outlineLevel="0" collapsed="false">
      <c r="A2135" s="22" t="s">
        <v>1500</v>
      </c>
      <c r="B2135" s="23" t="n">
        <v>46215</v>
      </c>
      <c r="C2135" s="22" t="s">
        <v>935</v>
      </c>
      <c r="D2135" s="22" t="s">
        <v>1648</v>
      </c>
      <c r="E2135" s="21" t="n">
        <v>1079</v>
      </c>
      <c r="F2135" s="22" t="s">
        <v>1651</v>
      </c>
      <c r="G2135" s="27" t="n">
        <v>52</v>
      </c>
      <c r="H2135" s="17" t="n">
        <v>34.87</v>
      </c>
      <c r="I2135" s="17" t="n">
        <f aca="false">ROUND(G2135*H2135,2)</f>
        <v>1813.24</v>
      </c>
      <c r="J2135" s="22" t="s">
        <v>725</v>
      </c>
    </row>
    <row r="2136" customFormat="false" ht="15" hidden="false" customHeight="false" outlineLevel="0" collapsed="false">
      <c r="A2136" s="22" t="s">
        <v>1500</v>
      </c>
      <c r="B2136" s="23" t="n">
        <v>46215</v>
      </c>
      <c r="C2136" s="22" t="s">
        <v>935</v>
      </c>
      <c r="D2136" s="22" t="s">
        <v>1648</v>
      </c>
      <c r="E2136" s="21" t="n">
        <v>1079</v>
      </c>
      <c r="F2136" s="22" t="s">
        <v>1649</v>
      </c>
      <c r="G2136" s="27" t="n">
        <v>15</v>
      </c>
      <c r="H2136" s="17" t="n">
        <v>172.68</v>
      </c>
      <c r="I2136" s="17" t="n">
        <f aca="false">ROUND(G2136*H2136,2)</f>
        <v>2590.2</v>
      </c>
      <c r="J2136" s="22" t="s">
        <v>725</v>
      </c>
    </row>
    <row r="2137" customFormat="false" ht="15" hidden="false" customHeight="false" outlineLevel="0" collapsed="false">
      <c r="A2137" s="22" t="s">
        <v>1541</v>
      </c>
      <c r="B2137" s="23" t="n">
        <v>46238</v>
      </c>
      <c r="C2137" s="22" t="s">
        <v>939</v>
      </c>
      <c r="D2137" s="22" t="s">
        <v>1621</v>
      </c>
      <c r="E2137" s="21" t="n">
        <v>1079</v>
      </c>
      <c r="F2137" s="22" t="s">
        <v>1622</v>
      </c>
      <c r="G2137" s="27" t="n">
        <v>23</v>
      </c>
      <c r="H2137" s="17" t="n">
        <v>95.53</v>
      </c>
      <c r="I2137" s="17" t="n">
        <f aca="false">ROUND(G2137*H2137,2)</f>
        <v>2197.19</v>
      </c>
      <c r="J2137" s="22" t="s">
        <v>728</v>
      </c>
    </row>
    <row r="2138" customFormat="false" ht="15" hidden="false" customHeight="false" outlineLevel="0" collapsed="false">
      <c r="A2138" s="22" t="s">
        <v>1541</v>
      </c>
      <c r="B2138" s="23" t="n">
        <v>46238</v>
      </c>
      <c r="C2138" s="22" t="s">
        <v>939</v>
      </c>
      <c r="D2138" s="22" t="s">
        <v>1621</v>
      </c>
      <c r="E2138" s="21" t="n">
        <v>1079</v>
      </c>
      <c r="F2138" s="22" t="s">
        <v>1624</v>
      </c>
      <c r="G2138" s="27" t="n">
        <v>75</v>
      </c>
      <c r="H2138" s="17" t="n">
        <v>19.23</v>
      </c>
      <c r="I2138" s="17" t="n">
        <f aca="false">ROUND(G2138*H2138,2)</f>
        <v>1442.25</v>
      </c>
      <c r="J2138" s="22" t="s">
        <v>728</v>
      </c>
    </row>
    <row r="2139" customFormat="false" ht="15" hidden="false" customHeight="false" outlineLevel="0" collapsed="false">
      <c r="A2139" s="22" t="s">
        <v>1520</v>
      </c>
      <c r="B2139" s="23" t="n">
        <v>46228</v>
      </c>
      <c r="C2139" s="22" t="s">
        <v>949</v>
      </c>
      <c r="D2139" s="22" t="s">
        <v>1644</v>
      </c>
      <c r="E2139" s="21" t="n">
        <v>1079</v>
      </c>
      <c r="F2139" s="22" t="s">
        <v>1645</v>
      </c>
      <c r="G2139" s="27" t="n">
        <v>3</v>
      </c>
      <c r="H2139" s="17" t="n">
        <v>659.33</v>
      </c>
      <c r="I2139" s="17" t="n">
        <f aca="false">ROUND(G2139*H2139,2)</f>
        <v>1977.99</v>
      </c>
      <c r="J2139" s="22" t="s">
        <v>728</v>
      </c>
    </row>
    <row r="2140" customFormat="false" ht="15" hidden="false" customHeight="false" outlineLevel="0" collapsed="false">
      <c r="A2140" s="22" t="s">
        <v>1520</v>
      </c>
      <c r="B2140" s="23" t="n">
        <v>46228</v>
      </c>
      <c r="C2140" s="22" t="s">
        <v>949</v>
      </c>
      <c r="D2140" s="22" t="s">
        <v>1644</v>
      </c>
      <c r="E2140" s="21" t="n">
        <v>1079</v>
      </c>
      <c r="F2140" s="22" t="s">
        <v>1645</v>
      </c>
      <c r="G2140" s="27" t="n">
        <v>2</v>
      </c>
      <c r="H2140" s="17" t="n">
        <v>649.76</v>
      </c>
      <c r="I2140" s="17" t="n">
        <f aca="false">ROUND(G2140*H2140,2)</f>
        <v>1299.52</v>
      </c>
      <c r="J2140" s="22" t="s">
        <v>728</v>
      </c>
    </row>
    <row r="2141" customFormat="false" ht="15" hidden="false" customHeight="false" outlineLevel="0" collapsed="false">
      <c r="A2141" s="22" t="s">
        <v>1554</v>
      </c>
      <c r="B2141" s="23" t="n">
        <v>46244</v>
      </c>
      <c r="C2141" s="22" t="s">
        <v>959</v>
      </c>
      <c r="D2141" s="22" t="s">
        <v>1633</v>
      </c>
      <c r="E2141" s="21" t="n">
        <v>1080</v>
      </c>
      <c r="F2141" s="22" t="s">
        <v>1634</v>
      </c>
      <c r="G2141" s="27" t="n">
        <v>32</v>
      </c>
      <c r="H2141" s="17" t="n">
        <v>56.51</v>
      </c>
      <c r="I2141" s="17" t="n">
        <f aca="false">ROUND(G2141*H2141,2)</f>
        <v>1808.32</v>
      </c>
      <c r="J2141" s="22" t="s">
        <v>725</v>
      </c>
    </row>
    <row r="2142" customFormat="false" ht="15" hidden="false" customHeight="false" outlineLevel="0" collapsed="false">
      <c r="A2142" s="22" t="s">
        <v>1554</v>
      </c>
      <c r="B2142" s="23" t="n">
        <v>46244</v>
      </c>
      <c r="C2142" s="22" t="s">
        <v>959</v>
      </c>
      <c r="D2142" s="22" t="s">
        <v>1633</v>
      </c>
      <c r="E2142" s="21" t="n">
        <v>1080</v>
      </c>
      <c r="F2142" s="22" t="s">
        <v>1634</v>
      </c>
      <c r="G2142" s="27" t="n">
        <v>35</v>
      </c>
      <c r="H2142" s="17" t="n">
        <v>56.82</v>
      </c>
      <c r="I2142" s="17" t="n">
        <f aca="false">ROUND(G2142*H2142,2)</f>
        <v>1988.7</v>
      </c>
      <c r="J2142" s="22" t="s">
        <v>725</v>
      </c>
    </row>
    <row r="2143" customFormat="false" ht="15" hidden="false" customHeight="false" outlineLevel="0" collapsed="false">
      <c r="A2143" s="22" t="s">
        <v>1554</v>
      </c>
      <c r="B2143" s="23" t="n">
        <v>46244</v>
      </c>
      <c r="C2143" s="22" t="s">
        <v>959</v>
      </c>
      <c r="D2143" s="22" t="s">
        <v>1633</v>
      </c>
      <c r="E2143" s="21" t="n">
        <v>1080</v>
      </c>
      <c r="F2143" s="22" t="s">
        <v>1635</v>
      </c>
      <c r="G2143" s="27" t="n">
        <v>28</v>
      </c>
      <c r="H2143" s="17" t="n">
        <v>82.52</v>
      </c>
      <c r="I2143" s="17" t="n">
        <f aca="false">ROUND(G2143*H2143,2)</f>
        <v>2310.56</v>
      </c>
      <c r="J2143" s="22" t="s">
        <v>725</v>
      </c>
    </row>
    <row r="2144" customFormat="false" ht="15" hidden="false" customHeight="false" outlineLevel="0" collapsed="false">
      <c r="A2144" s="22" t="s">
        <v>1571</v>
      </c>
      <c r="B2144" s="23" t="n">
        <v>46251</v>
      </c>
      <c r="C2144" s="22" t="s">
        <v>959</v>
      </c>
      <c r="D2144" s="22" t="s">
        <v>1633</v>
      </c>
      <c r="E2144" s="21" t="n">
        <v>1080</v>
      </c>
      <c r="F2144" s="22" t="s">
        <v>1634</v>
      </c>
      <c r="G2144" s="27" t="n">
        <v>25</v>
      </c>
      <c r="H2144" s="17" t="n">
        <v>55.85</v>
      </c>
      <c r="I2144" s="17" t="n">
        <f aca="false">ROUND(G2144*H2144,2)</f>
        <v>1396.25</v>
      </c>
      <c r="J2144" s="22" t="s">
        <v>725</v>
      </c>
    </row>
    <row r="2145" customFormat="false" ht="15" hidden="false" customHeight="false" outlineLevel="0" collapsed="false">
      <c r="A2145" s="22" t="s">
        <v>1571</v>
      </c>
      <c r="B2145" s="23" t="n">
        <v>46251</v>
      </c>
      <c r="C2145" s="22" t="s">
        <v>959</v>
      </c>
      <c r="D2145" s="22" t="s">
        <v>1633</v>
      </c>
      <c r="E2145" s="21" t="n">
        <v>1080</v>
      </c>
      <c r="F2145" s="22" t="s">
        <v>1636</v>
      </c>
      <c r="G2145" s="27" t="n">
        <v>20</v>
      </c>
      <c r="H2145" s="17" t="n">
        <v>121.1</v>
      </c>
      <c r="I2145" s="17" t="n">
        <f aca="false">ROUND(G2145*H2145,2)</f>
        <v>2422</v>
      </c>
      <c r="J2145" s="22" t="s">
        <v>725</v>
      </c>
    </row>
    <row r="2146" customFormat="false" ht="15" hidden="false" customHeight="false" outlineLevel="0" collapsed="false">
      <c r="A2146" s="22" t="s">
        <v>1564</v>
      </c>
      <c r="B2146" s="23" t="n">
        <v>46247</v>
      </c>
      <c r="C2146" s="22" t="s">
        <v>1021</v>
      </c>
      <c r="D2146" s="22" t="s">
        <v>1630</v>
      </c>
      <c r="E2146" s="21" t="n">
        <v>1080</v>
      </c>
      <c r="F2146" s="22" t="s">
        <v>1652</v>
      </c>
      <c r="G2146" s="27" t="n">
        <v>25</v>
      </c>
      <c r="H2146" s="17" t="n">
        <v>73.43</v>
      </c>
      <c r="I2146" s="17" t="n">
        <f aca="false">ROUND(G2146*H2146,2)</f>
        <v>1835.75</v>
      </c>
      <c r="J2146" s="22" t="s">
        <v>725</v>
      </c>
    </row>
    <row r="2147" customFormat="false" ht="15" hidden="false" customHeight="false" outlineLevel="0" collapsed="false">
      <c r="A2147" s="22" t="s">
        <v>1564</v>
      </c>
      <c r="B2147" s="23" t="n">
        <v>46247</v>
      </c>
      <c r="C2147" s="22" t="s">
        <v>1021</v>
      </c>
      <c r="D2147" s="22" t="s">
        <v>1630</v>
      </c>
      <c r="E2147" s="21" t="n">
        <v>1080</v>
      </c>
      <c r="F2147" s="22" t="s">
        <v>1652</v>
      </c>
      <c r="G2147" s="27" t="n">
        <v>9</v>
      </c>
      <c r="H2147" s="17" t="n">
        <v>76.33</v>
      </c>
      <c r="I2147" s="17" t="n">
        <f aca="false">ROUND(G2147*H2147,2)</f>
        <v>686.97</v>
      </c>
      <c r="J2147" s="22" t="s">
        <v>725</v>
      </c>
    </row>
    <row r="2148" customFormat="false" ht="15" hidden="false" customHeight="false" outlineLevel="0" collapsed="false">
      <c r="A2148" s="22" t="s">
        <v>1564</v>
      </c>
      <c r="B2148" s="23" t="n">
        <v>46247</v>
      </c>
      <c r="C2148" s="22" t="s">
        <v>1021</v>
      </c>
      <c r="D2148" s="22" t="s">
        <v>1630</v>
      </c>
      <c r="E2148" s="21" t="n">
        <v>1080</v>
      </c>
      <c r="F2148" s="22" t="s">
        <v>1632</v>
      </c>
      <c r="G2148" s="27" t="n">
        <v>13</v>
      </c>
      <c r="H2148" s="17" t="n">
        <v>118.2</v>
      </c>
      <c r="I2148" s="17" t="n">
        <f aca="false">ROUND(G2148*H2148,2)</f>
        <v>1536.6</v>
      </c>
      <c r="J2148" s="22" t="s">
        <v>725</v>
      </c>
    </row>
    <row r="2149" customFormat="false" ht="15" hidden="false" customHeight="false" outlineLevel="0" collapsed="false">
      <c r="A2149" s="22" t="s">
        <v>1564</v>
      </c>
      <c r="B2149" s="23" t="n">
        <v>46247</v>
      </c>
      <c r="C2149" s="22" t="s">
        <v>1021</v>
      </c>
      <c r="D2149" s="22" t="s">
        <v>1630</v>
      </c>
      <c r="E2149" s="21" t="n">
        <v>1080</v>
      </c>
      <c r="F2149" s="22" t="s">
        <v>1631</v>
      </c>
      <c r="G2149" s="27" t="n">
        <v>3</v>
      </c>
      <c r="H2149" s="17" t="n">
        <v>237.57</v>
      </c>
      <c r="I2149" s="17" t="n">
        <f aca="false">ROUND(G2149*H2149,2)</f>
        <v>712.71</v>
      </c>
      <c r="J2149" s="22" t="s">
        <v>725</v>
      </c>
    </row>
    <row r="2150" customFormat="false" ht="15" hidden="false" customHeight="false" outlineLevel="0" collapsed="false">
      <c r="A2150" s="22" t="s">
        <v>1564</v>
      </c>
      <c r="B2150" s="23" t="n">
        <v>46247</v>
      </c>
      <c r="C2150" s="22" t="s">
        <v>1021</v>
      </c>
      <c r="D2150" s="22" t="s">
        <v>1630</v>
      </c>
      <c r="E2150" s="21" t="n">
        <v>1080</v>
      </c>
      <c r="F2150" s="22" t="s">
        <v>1652</v>
      </c>
      <c r="G2150" s="27" t="n">
        <v>35</v>
      </c>
      <c r="H2150" s="17" t="n">
        <v>71.96</v>
      </c>
      <c r="I2150" s="17" t="n">
        <f aca="false">ROUND(G2150*H2150,2)</f>
        <v>2518.6</v>
      </c>
      <c r="J2150" s="22" t="s">
        <v>725</v>
      </c>
    </row>
    <row r="2151" customFormat="false" ht="15" hidden="false" customHeight="false" outlineLevel="0" collapsed="false">
      <c r="A2151" s="22" t="s">
        <v>1512</v>
      </c>
      <c r="B2151" s="23" t="n">
        <v>46223</v>
      </c>
      <c r="C2151" s="22" t="s">
        <v>1002</v>
      </c>
      <c r="D2151" s="22" t="s">
        <v>1637</v>
      </c>
      <c r="E2151" s="21" t="n">
        <v>1080</v>
      </c>
      <c r="F2151" s="22" t="s">
        <v>1638</v>
      </c>
      <c r="G2151" s="27" t="n">
        <v>8</v>
      </c>
      <c r="H2151" s="17" t="n">
        <v>213.5</v>
      </c>
      <c r="I2151" s="17" t="n">
        <f aca="false">ROUND(G2151*H2151,2)</f>
        <v>1708</v>
      </c>
      <c r="J2151" s="22" t="s">
        <v>725</v>
      </c>
    </row>
    <row r="2152" customFormat="false" ht="15" hidden="false" customHeight="false" outlineLevel="0" collapsed="false">
      <c r="A2152" s="22" t="s">
        <v>1512</v>
      </c>
      <c r="B2152" s="23" t="n">
        <v>46223</v>
      </c>
      <c r="C2152" s="22" t="s">
        <v>1002</v>
      </c>
      <c r="D2152" s="22" t="s">
        <v>1637</v>
      </c>
      <c r="E2152" s="21" t="n">
        <v>1080</v>
      </c>
      <c r="F2152" s="22" t="s">
        <v>1647</v>
      </c>
      <c r="G2152" s="27" t="n">
        <v>61</v>
      </c>
      <c r="H2152" s="17" t="n">
        <v>43.82</v>
      </c>
      <c r="I2152" s="17" t="n">
        <f aca="false">ROUND(G2152*H2152,2)</f>
        <v>2673.02</v>
      </c>
      <c r="J2152" s="22" t="s">
        <v>725</v>
      </c>
    </row>
    <row r="2153" customFormat="false" ht="15" hidden="false" customHeight="false" outlineLevel="0" collapsed="false">
      <c r="A2153" s="22" t="s">
        <v>1512</v>
      </c>
      <c r="B2153" s="23" t="n">
        <v>46223</v>
      </c>
      <c r="C2153" s="22" t="s">
        <v>1002</v>
      </c>
      <c r="D2153" s="22" t="s">
        <v>1637</v>
      </c>
      <c r="E2153" s="21" t="n">
        <v>1080</v>
      </c>
      <c r="F2153" s="22" t="s">
        <v>1638</v>
      </c>
      <c r="G2153" s="27" t="n">
        <v>6</v>
      </c>
      <c r="H2153" s="17" t="n">
        <v>222.33</v>
      </c>
      <c r="I2153" s="17" t="n">
        <f aca="false">ROUND(G2153*H2153,2)</f>
        <v>1333.98</v>
      </c>
      <c r="J2153" s="22" t="s">
        <v>725</v>
      </c>
    </row>
    <row r="2154" customFormat="false" ht="15" hidden="false" customHeight="false" outlineLevel="0" collapsed="false">
      <c r="A2154" s="22" t="s">
        <v>1559</v>
      </c>
      <c r="B2154" s="23" t="n">
        <v>46245</v>
      </c>
      <c r="C2154" s="22" t="s">
        <v>944</v>
      </c>
      <c r="D2154" s="22" t="s">
        <v>1654</v>
      </c>
      <c r="E2154" s="21" t="n">
        <v>1080</v>
      </c>
      <c r="F2154" s="22" t="s">
        <v>1655</v>
      </c>
      <c r="G2154" s="27" t="n">
        <v>2</v>
      </c>
      <c r="H2154" s="17" t="n">
        <v>927.43</v>
      </c>
      <c r="I2154" s="17" t="n">
        <f aca="false">ROUND(G2154*H2154,2)</f>
        <v>1854.86</v>
      </c>
      <c r="J2154" s="22" t="s">
        <v>725</v>
      </c>
    </row>
    <row r="2155" customFormat="false" ht="15" hidden="false" customHeight="false" outlineLevel="0" collapsed="false">
      <c r="A2155" s="22" t="s">
        <v>1559</v>
      </c>
      <c r="B2155" s="23" t="n">
        <v>46245</v>
      </c>
      <c r="C2155" s="22" t="s">
        <v>944</v>
      </c>
      <c r="D2155" s="22" t="s">
        <v>1654</v>
      </c>
      <c r="E2155" s="21" t="n">
        <v>1080</v>
      </c>
      <c r="F2155" s="22" t="s">
        <v>1656</v>
      </c>
      <c r="G2155" s="27" t="n">
        <v>1</v>
      </c>
      <c r="H2155" s="17" t="n">
        <v>1546.97</v>
      </c>
      <c r="I2155" s="17" t="n">
        <f aca="false">ROUND(G2155*H2155,2)</f>
        <v>1546.97</v>
      </c>
      <c r="J2155" s="22" t="s">
        <v>725</v>
      </c>
    </row>
    <row r="2156" customFormat="false" ht="15" hidden="false" customHeight="false" outlineLevel="0" collapsed="false">
      <c r="A2156" s="22" t="s">
        <v>1568</v>
      </c>
      <c r="B2156" s="23" t="n">
        <v>46250</v>
      </c>
      <c r="C2156" s="22" t="s">
        <v>933</v>
      </c>
      <c r="D2156" s="22" t="s">
        <v>1625</v>
      </c>
      <c r="E2156" s="21" t="n">
        <v>1081</v>
      </c>
      <c r="F2156" s="22" t="s">
        <v>1627</v>
      </c>
      <c r="G2156" s="27" t="n">
        <v>61</v>
      </c>
      <c r="H2156" s="17" t="n">
        <v>47.28</v>
      </c>
      <c r="I2156" s="17" t="n">
        <f aca="false">ROUND(G2156*H2156,2)</f>
        <v>2884.08</v>
      </c>
      <c r="J2156" s="22" t="s">
        <v>725</v>
      </c>
    </row>
    <row r="2157" customFormat="false" ht="15" hidden="false" customHeight="false" outlineLevel="0" collapsed="false">
      <c r="A2157" s="22" t="s">
        <v>1568</v>
      </c>
      <c r="B2157" s="23" t="n">
        <v>46250</v>
      </c>
      <c r="C2157" s="22" t="s">
        <v>933</v>
      </c>
      <c r="D2157" s="22" t="s">
        <v>1625</v>
      </c>
      <c r="E2157" s="21" t="n">
        <v>1081</v>
      </c>
      <c r="F2157" s="22" t="s">
        <v>1627</v>
      </c>
      <c r="G2157" s="27" t="n">
        <v>25</v>
      </c>
      <c r="H2157" s="17" t="n">
        <v>48.23</v>
      </c>
      <c r="I2157" s="17" t="n">
        <f aca="false">ROUND(G2157*H2157,2)</f>
        <v>1205.75</v>
      </c>
      <c r="J2157" s="22" t="s">
        <v>725</v>
      </c>
    </row>
    <row r="2158" customFormat="false" ht="15" hidden="false" customHeight="false" outlineLevel="0" collapsed="false">
      <c r="A2158" s="22" t="s">
        <v>1568</v>
      </c>
      <c r="B2158" s="23" t="n">
        <v>46250</v>
      </c>
      <c r="C2158" s="22" t="s">
        <v>933</v>
      </c>
      <c r="D2158" s="22" t="s">
        <v>1625</v>
      </c>
      <c r="E2158" s="21" t="n">
        <v>1081</v>
      </c>
      <c r="F2158" s="22" t="s">
        <v>1628</v>
      </c>
      <c r="G2158" s="27" t="n">
        <v>7</v>
      </c>
      <c r="H2158" s="17" t="n">
        <v>401.86</v>
      </c>
      <c r="I2158" s="17" t="n">
        <f aca="false">ROUND(G2158*H2158,2)</f>
        <v>2813.02</v>
      </c>
      <c r="J2158" s="22" t="s">
        <v>725</v>
      </c>
    </row>
    <row r="2159" customFormat="false" ht="15" hidden="false" customHeight="false" outlineLevel="0" collapsed="false">
      <c r="A2159" s="22" t="s">
        <v>1568</v>
      </c>
      <c r="B2159" s="23" t="n">
        <v>46250</v>
      </c>
      <c r="C2159" s="22" t="s">
        <v>933</v>
      </c>
      <c r="D2159" s="22" t="s">
        <v>1625</v>
      </c>
      <c r="E2159" s="21" t="n">
        <v>1081</v>
      </c>
      <c r="F2159" s="22" t="s">
        <v>1626</v>
      </c>
      <c r="G2159" s="27" t="n">
        <v>23</v>
      </c>
      <c r="H2159" s="17" t="n">
        <v>57.81</v>
      </c>
      <c r="I2159" s="17" t="n">
        <f aca="false">ROUND(G2159*H2159,2)</f>
        <v>1329.63</v>
      </c>
      <c r="J2159" s="22" t="s">
        <v>725</v>
      </c>
    </row>
    <row r="2160" customFormat="false" ht="15" hidden="false" customHeight="false" outlineLevel="0" collapsed="false">
      <c r="A2160" s="22" t="s">
        <v>1526</v>
      </c>
      <c r="B2160" s="23" t="n">
        <v>46234</v>
      </c>
      <c r="C2160" s="22" t="s">
        <v>944</v>
      </c>
      <c r="D2160" s="22" t="s">
        <v>1654</v>
      </c>
      <c r="E2160" s="21" t="n">
        <v>1081</v>
      </c>
      <c r="F2160" s="22" t="s">
        <v>1655</v>
      </c>
      <c r="G2160" s="27" t="n">
        <v>2</v>
      </c>
      <c r="H2160" s="17" t="n">
        <v>917.83</v>
      </c>
      <c r="I2160" s="17" t="n">
        <f aca="false">ROUND(G2160*H2160,2)</f>
        <v>1835.66</v>
      </c>
      <c r="J2160" s="22" t="s">
        <v>725</v>
      </c>
    </row>
    <row r="2161" customFormat="false" ht="15" hidden="false" customHeight="false" outlineLevel="0" collapsed="false">
      <c r="A2161" s="22" t="s">
        <v>1526</v>
      </c>
      <c r="B2161" s="23" t="n">
        <v>46234</v>
      </c>
      <c r="C2161" s="22" t="s">
        <v>944</v>
      </c>
      <c r="D2161" s="22" t="s">
        <v>1654</v>
      </c>
      <c r="E2161" s="21" t="n">
        <v>1081</v>
      </c>
      <c r="F2161" s="22" t="s">
        <v>1657</v>
      </c>
      <c r="G2161" s="27" t="n">
        <v>4</v>
      </c>
      <c r="H2161" s="17" t="n">
        <v>663.48</v>
      </c>
      <c r="I2161" s="17" t="n">
        <f aca="false">ROUND(G2161*H2161,2)</f>
        <v>2653.92</v>
      </c>
      <c r="J2161" s="22" t="s">
        <v>725</v>
      </c>
    </row>
    <row r="2162" customFormat="false" ht="15" hidden="false" customHeight="false" outlineLevel="0" collapsed="false">
      <c r="A2162" s="22" t="s">
        <v>1526</v>
      </c>
      <c r="B2162" s="23" t="n">
        <v>46234</v>
      </c>
      <c r="C2162" s="22" t="s">
        <v>944</v>
      </c>
      <c r="D2162" s="22" t="s">
        <v>1654</v>
      </c>
      <c r="E2162" s="21" t="n">
        <v>1081</v>
      </c>
      <c r="F2162" s="22" t="s">
        <v>1656</v>
      </c>
      <c r="G2162" s="27" t="n">
        <v>1</v>
      </c>
      <c r="H2162" s="17" t="n">
        <v>1450.35</v>
      </c>
      <c r="I2162" s="17" t="n">
        <f aca="false">ROUND(G2162*H2162,2)</f>
        <v>1450.35</v>
      </c>
      <c r="J2162" s="22" t="s">
        <v>725</v>
      </c>
    </row>
    <row r="2163" customFormat="false" ht="15" hidden="false" customHeight="false" outlineLevel="0" collapsed="false">
      <c r="A2163" s="22" t="s">
        <v>1526</v>
      </c>
      <c r="B2163" s="23" t="n">
        <v>46234</v>
      </c>
      <c r="C2163" s="22" t="s">
        <v>944</v>
      </c>
      <c r="D2163" s="22" t="s">
        <v>1654</v>
      </c>
      <c r="E2163" s="21" t="n">
        <v>1081</v>
      </c>
      <c r="F2163" s="22" t="s">
        <v>1656</v>
      </c>
      <c r="G2163" s="27" t="n">
        <v>2</v>
      </c>
      <c r="H2163" s="17" t="n">
        <v>1478.38</v>
      </c>
      <c r="I2163" s="17" t="n">
        <f aca="false">ROUND(G2163*H2163,2)</f>
        <v>2956.76</v>
      </c>
      <c r="J2163" s="22" t="s">
        <v>725</v>
      </c>
    </row>
    <row r="2164" customFormat="false" ht="15" hidden="false" customHeight="false" outlineLevel="0" collapsed="false">
      <c r="A2164" s="22" t="s">
        <v>1526</v>
      </c>
      <c r="B2164" s="23" t="n">
        <v>46234</v>
      </c>
      <c r="C2164" s="22" t="s">
        <v>944</v>
      </c>
      <c r="D2164" s="22" t="s">
        <v>1654</v>
      </c>
      <c r="E2164" s="21" t="n">
        <v>1081</v>
      </c>
      <c r="F2164" s="22" t="s">
        <v>1657</v>
      </c>
      <c r="G2164" s="27" t="n">
        <v>1</v>
      </c>
      <c r="H2164" s="17" t="n">
        <v>723.9</v>
      </c>
      <c r="I2164" s="17" t="n">
        <f aca="false">ROUND(G2164*H2164,2)</f>
        <v>723.9</v>
      </c>
      <c r="J2164" s="22" t="s">
        <v>725</v>
      </c>
    </row>
    <row r="2165" customFormat="false" ht="15" hidden="false" customHeight="false" outlineLevel="0" collapsed="false">
      <c r="A2165" s="22" t="s">
        <v>1528</v>
      </c>
      <c r="B2165" s="23" t="n">
        <v>46235</v>
      </c>
      <c r="C2165" s="22" t="s">
        <v>957</v>
      </c>
      <c r="D2165" s="22" t="s">
        <v>1625</v>
      </c>
      <c r="E2165" s="21" t="n">
        <v>1081</v>
      </c>
      <c r="F2165" s="22" t="s">
        <v>1627</v>
      </c>
      <c r="G2165" s="27" t="n">
        <v>23</v>
      </c>
      <c r="H2165" s="17" t="n">
        <v>47.58</v>
      </c>
      <c r="I2165" s="17" t="n">
        <f aca="false">ROUND(G2165*H2165,2)</f>
        <v>1094.34</v>
      </c>
      <c r="J2165" s="22" t="s">
        <v>725</v>
      </c>
    </row>
    <row r="2166" customFormat="false" ht="15" hidden="false" customHeight="false" outlineLevel="0" collapsed="false">
      <c r="A2166" s="22" t="s">
        <v>1577</v>
      </c>
      <c r="B2166" s="23" t="n">
        <v>46257</v>
      </c>
      <c r="C2166" s="22" t="s">
        <v>999</v>
      </c>
      <c r="D2166" s="22" t="s">
        <v>1644</v>
      </c>
      <c r="E2166" s="21" t="n">
        <v>1082</v>
      </c>
      <c r="F2166" s="22" t="s">
        <v>1646</v>
      </c>
      <c r="G2166" s="27" t="n">
        <v>1</v>
      </c>
      <c r="H2166" s="17" t="n">
        <v>814.34</v>
      </c>
      <c r="I2166" s="17" t="n">
        <f aca="false">ROUND(G2166*H2166,2)</f>
        <v>814.34</v>
      </c>
      <c r="J2166" s="22" t="s">
        <v>725</v>
      </c>
    </row>
    <row r="2167" customFormat="false" ht="15" hidden="false" customHeight="false" outlineLevel="0" collapsed="false">
      <c r="A2167" s="22" t="s">
        <v>1577</v>
      </c>
      <c r="B2167" s="23" t="n">
        <v>46257</v>
      </c>
      <c r="C2167" s="22" t="s">
        <v>999</v>
      </c>
      <c r="D2167" s="22" t="s">
        <v>1644</v>
      </c>
      <c r="E2167" s="21" t="n">
        <v>1082</v>
      </c>
      <c r="F2167" s="22" t="s">
        <v>1645</v>
      </c>
      <c r="G2167" s="27" t="n">
        <v>1</v>
      </c>
      <c r="H2167" s="17" t="n">
        <v>621.27</v>
      </c>
      <c r="I2167" s="17" t="n">
        <f aca="false">ROUND(G2167*H2167,2)</f>
        <v>621.27</v>
      </c>
      <c r="J2167" s="22" t="s">
        <v>725</v>
      </c>
    </row>
    <row r="2168" customFormat="false" ht="15" hidden="false" customHeight="false" outlineLevel="0" collapsed="false">
      <c r="A2168" s="22" t="s">
        <v>1577</v>
      </c>
      <c r="B2168" s="23" t="n">
        <v>46257</v>
      </c>
      <c r="C2168" s="22" t="s">
        <v>999</v>
      </c>
      <c r="D2168" s="22" t="s">
        <v>1644</v>
      </c>
      <c r="E2168" s="21" t="n">
        <v>1082</v>
      </c>
      <c r="F2168" s="22" t="s">
        <v>1645</v>
      </c>
      <c r="G2168" s="27" t="n">
        <v>2</v>
      </c>
      <c r="H2168" s="17" t="n">
        <v>632.88</v>
      </c>
      <c r="I2168" s="17" t="n">
        <f aca="false">ROUND(G2168*H2168,2)</f>
        <v>1265.76</v>
      </c>
      <c r="J2168" s="22" t="s">
        <v>725</v>
      </c>
    </row>
    <row r="2169" customFormat="false" ht="15" hidden="false" customHeight="false" outlineLevel="0" collapsed="false">
      <c r="A2169" s="22" t="s">
        <v>1569</v>
      </c>
      <c r="B2169" s="23" t="n">
        <v>46250</v>
      </c>
      <c r="C2169" s="22" t="s">
        <v>1002</v>
      </c>
      <c r="D2169" s="22" t="s">
        <v>1637</v>
      </c>
      <c r="E2169" s="21" t="n">
        <v>1082</v>
      </c>
      <c r="F2169" s="22" t="s">
        <v>1639</v>
      </c>
      <c r="G2169" s="27" t="n">
        <v>1</v>
      </c>
      <c r="H2169" s="17" t="n">
        <v>2205.2</v>
      </c>
      <c r="I2169" s="17" t="n">
        <f aca="false">ROUND(G2169*H2169,2)</f>
        <v>2205.2</v>
      </c>
      <c r="J2169" s="22" t="s">
        <v>725</v>
      </c>
    </row>
    <row r="2170" customFormat="false" ht="15" hidden="false" customHeight="false" outlineLevel="0" collapsed="false">
      <c r="A2170" s="22" t="s">
        <v>1569</v>
      </c>
      <c r="B2170" s="23" t="n">
        <v>46250</v>
      </c>
      <c r="C2170" s="22" t="s">
        <v>1002</v>
      </c>
      <c r="D2170" s="22" t="s">
        <v>1637</v>
      </c>
      <c r="E2170" s="21" t="n">
        <v>1082</v>
      </c>
      <c r="F2170" s="22" t="s">
        <v>1647</v>
      </c>
      <c r="G2170" s="27" t="n">
        <v>19</v>
      </c>
      <c r="H2170" s="17" t="n">
        <v>42.59</v>
      </c>
      <c r="I2170" s="17" t="n">
        <f aca="false">ROUND(G2170*H2170,2)</f>
        <v>809.21</v>
      </c>
      <c r="J2170" s="22" t="s">
        <v>725</v>
      </c>
    </row>
    <row r="2171" customFormat="false" ht="15" hidden="false" customHeight="false" outlineLevel="0" collapsed="false">
      <c r="A2171" s="22" t="s">
        <v>1570</v>
      </c>
      <c r="B2171" s="23" t="n">
        <v>46250</v>
      </c>
      <c r="C2171" s="22" t="s">
        <v>939</v>
      </c>
      <c r="D2171" s="22" t="s">
        <v>1621</v>
      </c>
      <c r="E2171" s="21" t="n">
        <v>1082</v>
      </c>
      <c r="F2171" s="22" t="s">
        <v>1623</v>
      </c>
      <c r="G2171" s="27" t="n">
        <v>6</v>
      </c>
      <c r="H2171" s="17" t="n">
        <v>148.2</v>
      </c>
      <c r="I2171" s="17" t="n">
        <f aca="false">ROUND(G2171*H2171,2)</f>
        <v>889.2</v>
      </c>
      <c r="J2171" s="22" t="s">
        <v>728</v>
      </c>
    </row>
    <row r="2172" customFormat="false" ht="15" hidden="false" customHeight="false" outlineLevel="0" collapsed="false">
      <c r="A2172" s="22" t="s">
        <v>1570</v>
      </c>
      <c r="B2172" s="23" t="n">
        <v>46250</v>
      </c>
      <c r="C2172" s="22" t="s">
        <v>939</v>
      </c>
      <c r="D2172" s="22" t="s">
        <v>1621</v>
      </c>
      <c r="E2172" s="21" t="n">
        <v>1082</v>
      </c>
      <c r="F2172" s="22" t="s">
        <v>1623</v>
      </c>
      <c r="G2172" s="27" t="n">
        <v>7</v>
      </c>
      <c r="H2172" s="17" t="n">
        <v>138.17</v>
      </c>
      <c r="I2172" s="17" t="n">
        <f aca="false">ROUND(G2172*H2172,2)</f>
        <v>967.19</v>
      </c>
      <c r="J2172" s="22" t="s">
        <v>728</v>
      </c>
    </row>
    <row r="2173" customFormat="false" ht="15" hidden="false" customHeight="false" outlineLevel="0" collapsed="false">
      <c r="A2173" s="22" t="s">
        <v>1570</v>
      </c>
      <c r="B2173" s="23" t="n">
        <v>46250</v>
      </c>
      <c r="C2173" s="22" t="s">
        <v>939</v>
      </c>
      <c r="D2173" s="22" t="s">
        <v>1621</v>
      </c>
      <c r="E2173" s="21" t="n">
        <v>1082</v>
      </c>
      <c r="F2173" s="22" t="s">
        <v>1622</v>
      </c>
      <c r="G2173" s="27" t="n">
        <v>7</v>
      </c>
      <c r="H2173" s="17" t="n">
        <v>99.2</v>
      </c>
      <c r="I2173" s="17" t="n">
        <f aca="false">ROUND(G2173*H2173,2)</f>
        <v>694.4</v>
      </c>
      <c r="J2173" s="22" t="s">
        <v>728</v>
      </c>
    </row>
    <row r="2174" customFormat="false" ht="15" hidden="false" customHeight="false" outlineLevel="0" collapsed="false">
      <c r="A2174" s="22" t="s">
        <v>1594</v>
      </c>
      <c r="B2174" s="23" t="n">
        <v>46272</v>
      </c>
      <c r="C2174" s="22" t="s">
        <v>944</v>
      </c>
      <c r="D2174" s="22" t="s">
        <v>1654</v>
      </c>
      <c r="E2174" s="21" t="n">
        <v>1083</v>
      </c>
      <c r="F2174" s="22" t="s">
        <v>1655</v>
      </c>
      <c r="G2174" s="27" t="n">
        <v>2</v>
      </c>
      <c r="H2174" s="17" t="n">
        <v>891.84</v>
      </c>
      <c r="I2174" s="17" t="n">
        <f aca="false">ROUND(G2174*H2174,2)</f>
        <v>1783.68</v>
      </c>
      <c r="J2174" s="22" t="s">
        <v>725</v>
      </c>
    </row>
    <row r="2175" customFormat="false" ht="15" hidden="false" customHeight="false" outlineLevel="0" collapsed="false">
      <c r="A2175" s="22" t="s">
        <v>1594</v>
      </c>
      <c r="B2175" s="23" t="n">
        <v>46272</v>
      </c>
      <c r="C2175" s="22" t="s">
        <v>944</v>
      </c>
      <c r="D2175" s="22" t="s">
        <v>1654</v>
      </c>
      <c r="E2175" s="21" t="n">
        <v>1083</v>
      </c>
      <c r="F2175" s="22" t="s">
        <v>1657</v>
      </c>
      <c r="G2175" s="27" t="n">
        <v>2</v>
      </c>
      <c r="H2175" s="17" t="n">
        <v>700.29</v>
      </c>
      <c r="I2175" s="17" t="n">
        <f aca="false">ROUND(G2175*H2175,2)</f>
        <v>1400.58</v>
      </c>
      <c r="J2175" s="22" t="s">
        <v>725</v>
      </c>
    </row>
    <row r="2176" customFormat="false" ht="15" hidden="false" customHeight="false" outlineLevel="0" collapsed="false">
      <c r="A2176" s="22" t="s">
        <v>1542</v>
      </c>
      <c r="B2176" s="23" t="n">
        <v>46238</v>
      </c>
      <c r="C2176" s="22" t="s">
        <v>959</v>
      </c>
      <c r="D2176" s="22" t="s">
        <v>1633</v>
      </c>
      <c r="E2176" s="21" t="n">
        <v>1083</v>
      </c>
      <c r="F2176" s="22" t="s">
        <v>1634</v>
      </c>
      <c r="G2176" s="27" t="n">
        <v>41</v>
      </c>
      <c r="H2176" s="17" t="n">
        <v>59.09</v>
      </c>
      <c r="I2176" s="17" t="n">
        <f aca="false">ROUND(G2176*H2176,2)</f>
        <v>2422.69</v>
      </c>
      <c r="J2176" s="22" t="s">
        <v>725</v>
      </c>
    </row>
    <row r="2177" customFormat="false" ht="15" hidden="false" customHeight="false" outlineLevel="0" collapsed="false">
      <c r="A2177" s="22" t="s">
        <v>1542</v>
      </c>
      <c r="B2177" s="23" t="n">
        <v>46238</v>
      </c>
      <c r="C2177" s="22" t="s">
        <v>959</v>
      </c>
      <c r="D2177" s="22" t="s">
        <v>1633</v>
      </c>
      <c r="E2177" s="21" t="n">
        <v>1083</v>
      </c>
      <c r="F2177" s="22" t="s">
        <v>1635</v>
      </c>
      <c r="G2177" s="27" t="n">
        <v>12</v>
      </c>
      <c r="H2177" s="17" t="n">
        <v>84.36</v>
      </c>
      <c r="I2177" s="17" t="n">
        <f aca="false">ROUND(G2177*H2177,2)</f>
        <v>1012.32</v>
      </c>
      <c r="J2177" s="22" t="s">
        <v>725</v>
      </c>
    </row>
    <row r="2178" customFormat="false" ht="15" hidden="false" customHeight="false" outlineLevel="0" collapsed="false">
      <c r="A2178" s="22" t="s">
        <v>1542</v>
      </c>
      <c r="B2178" s="23" t="n">
        <v>46238</v>
      </c>
      <c r="C2178" s="22" t="s">
        <v>959</v>
      </c>
      <c r="D2178" s="22" t="s">
        <v>1633</v>
      </c>
      <c r="E2178" s="21" t="n">
        <v>1083</v>
      </c>
      <c r="F2178" s="22" t="s">
        <v>1634</v>
      </c>
      <c r="G2178" s="27" t="n">
        <v>27</v>
      </c>
      <c r="H2178" s="17" t="n">
        <v>58.34</v>
      </c>
      <c r="I2178" s="17" t="n">
        <f aca="false">ROUND(G2178*H2178,2)</f>
        <v>1575.18</v>
      </c>
      <c r="J2178" s="22" t="s">
        <v>725</v>
      </c>
    </row>
    <row r="2179" customFormat="false" ht="15" hidden="false" customHeight="false" outlineLevel="0" collapsed="false">
      <c r="A2179" s="22" t="s">
        <v>1608</v>
      </c>
      <c r="B2179" s="23" t="n">
        <v>46292</v>
      </c>
      <c r="C2179" s="22" t="s">
        <v>937</v>
      </c>
      <c r="D2179" s="22" t="s">
        <v>1618</v>
      </c>
      <c r="E2179" s="21" t="n">
        <v>1083</v>
      </c>
      <c r="F2179" s="22" t="s">
        <v>1620</v>
      </c>
      <c r="G2179" s="27" t="n">
        <v>73</v>
      </c>
      <c r="H2179" s="17" t="n">
        <v>9.86</v>
      </c>
      <c r="I2179" s="17" t="n">
        <f aca="false">ROUND(G2179*H2179,2)</f>
        <v>719.78</v>
      </c>
      <c r="J2179" s="22" t="s">
        <v>725</v>
      </c>
    </row>
    <row r="2180" customFormat="false" ht="15" hidden="false" customHeight="false" outlineLevel="0" collapsed="false">
      <c r="A2180" s="22" t="s">
        <v>1608</v>
      </c>
      <c r="B2180" s="23" t="n">
        <v>46292</v>
      </c>
      <c r="C2180" s="22" t="s">
        <v>937</v>
      </c>
      <c r="D2180" s="22" t="s">
        <v>1618</v>
      </c>
      <c r="E2180" s="21" t="n">
        <v>1083</v>
      </c>
      <c r="F2180" s="22" t="s">
        <v>1629</v>
      </c>
      <c r="G2180" s="27" t="n">
        <v>45</v>
      </c>
      <c r="H2180" s="17" t="n">
        <v>64.01</v>
      </c>
      <c r="I2180" s="17" t="n">
        <f aca="false">ROUND(G2180*H2180,2)</f>
        <v>2880.45</v>
      </c>
      <c r="J2180" s="22" t="s">
        <v>725</v>
      </c>
    </row>
    <row r="2181" customFormat="false" ht="15" hidden="false" customHeight="false" outlineLevel="0" collapsed="false">
      <c r="A2181" s="22" t="s">
        <v>1608</v>
      </c>
      <c r="B2181" s="23" t="n">
        <v>46292</v>
      </c>
      <c r="C2181" s="22" t="s">
        <v>937</v>
      </c>
      <c r="D2181" s="22" t="s">
        <v>1618</v>
      </c>
      <c r="E2181" s="21" t="n">
        <v>1083</v>
      </c>
      <c r="F2181" s="22" t="s">
        <v>1619</v>
      </c>
      <c r="G2181" s="27" t="n">
        <v>27</v>
      </c>
      <c r="H2181" s="17" t="n">
        <v>86.95</v>
      </c>
      <c r="I2181" s="17" t="n">
        <f aca="false">ROUND(G2181*H2181,2)</f>
        <v>2347.65</v>
      </c>
      <c r="J2181" s="22" t="s">
        <v>725</v>
      </c>
    </row>
    <row r="2182" customFormat="false" ht="15" hidden="false" customHeight="false" outlineLevel="0" collapsed="false">
      <c r="A2182" s="22" t="s">
        <v>1601</v>
      </c>
      <c r="B2182" s="23" t="n">
        <v>46281</v>
      </c>
      <c r="C2182" s="22" t="s">
        <v>935</v>
      </c>
      <c r="D2182" s="22" t="s">
        <v>1648</v>
      </c>
      <c r="E2182" s="21" t="n">
        <v>1084</v>
      </c>
      <c r="F2182" s="22" t="s">
        <v>1649</v>
      </c>
      <c r="G2182" s="27" t="n">
        <v>6</v>
      </c>
      <c r="H2182" s="17" t="n">
        <v>170.91</v>
      </c>
      <c r="I2182" s="17" t="n">
        <f aca="false">ROUND(G2182*H2182,2)</f>
        <v>1025.46</v>
      </c>
      <c r="J2182" s="22" t="s">
        <v>725</v>
      </c>
    </row>
    <row r="2183" customFormat="false" ht="15" hidden="false" customHeight="false" outlineLevel="0" collapsed="false">
      <c r="A2183" s="22" t="s">
        <v>1601</v>
      </c>
      <c r="B2183" s="23" t="n">
        <v>46281</v>
      </c>
      <c r="C2183" s="22" t="s">
        <v>935</v>
      </c>
      <c r="D2183" s="22" t="s">
        <v>1648</v>
      </c>
      <c r="E2183" s="21" t="n">
        <v>1084</v>
      </c>
      <c r="F2183" s="22" t="s">
        <v>1651</v>
      </c>
      <c r="G2183" s="27" t="n">
        <v>20</v>
      </c>
      <c r="H2183" s="17" t="n">
        <v>37.23</v>
      </c>
      <c r="I2183" s="17" t="n">
        <f aca="false">ROUND(G2183*H2183,2)</f>
        <v>744.6</v>
      </c>
      <c r="J2183" s="22" t="s">
        <v>725</v>
      </c>
    </row>
    <row r="2184" customFormat="false" ht="15" hidden="false" customHeight="false" outlineLevel="0" collapsed="false">
      <c r="A2184" s="22" t="s">
        <v>1601</v>
      </c>
      <c r="B2184" s="23" t="n">
        <v>46281</v>
      </c>
      <c r="C2184" s="22" t="s">
        <v>935</v>
      </c>
      <c r="D2184" s="22" t="s">
        <v>1648</v>
      </c>
      <c r="E2184" s="21" t="n">
        <v>1084</v>
      </c>
      <c r="F2184" s="22" t="s">
        <v>1649</v>
      </c>
      <c r="G2184" s="27" t="n">
        <v>16</v>
      </c>
      <c r="H2184" s="17" t="n">
        <v>173.02</v>
      </c>
      <c r="I2184" s="17" t="n">
        <f aca="false">ROUND(G2184*H2184,2)</f>
        <v>2768.32</v>
      </c>
      <c r="J2184" s="22" t="s">
        <v>725</v>
      </c>
    </row>
    <row r="2185" customFormat="false" ht="15" hidden="false" customHeight="false" outlineLevel="0" collapsed="false">
      <c r="A2185" s="22" t="s">
        <v>1601</v>
      </c>
      <c r="B2185" s="23" t="n">
        <v>46281</v>
      </c>
      <c r="C2185" s="22" t="s">
        <v>935</v>
      </c>
      <c r="D2185" s="22" t="s">
        <v>1648</v>
      </c>
      <c r="E2185" s="21" t="n">
        <v>1084</v>
      </c>
      <c r="F2185" s="22" t="s">
        <v>1649</v>
      </c>
      <c r="G2185" s="27" t="n">
        <v>4</v>
      </c>
      <c r="H2185" s="17" t="n">
        <v>162.53</v>
      </c>
      <c r="I2185" s="17" t="n">
        <f aca="false">ROUND(G2185*H2185,2)</f>
        <v>650.12</v>
      </c>
      <c r="J2185" s="22" t="s">
        <v>725</v>
      </c>
    </row>
    <row r="2186" customFormat="false" ht="15" hidden="false" customHeight="false" outlineLevel="0" collapsed="false">
      <c r="A2186" s="22" t="s">
        <v>1601</v>
      </c>
      <c r="B2186" s="23" t="n">
        <v>46281</v>
      </c>
      <c r="C2186" s="22" t="s">
        <v>935</v>
      </c>
      <c r="D2186" s="22" t="s">
        <v>1648</v>
      </c>
      <c r="E2186" s="21" t="n">
        <v>1084</v>
      </c>
      <c r="F2186" s="22" t="s">
        <v>1649</v>
      </c>
      <c r="G2186" s="27" t="n">
        <v>5</v>
      </c>
      <c r="H2186" s="17" t="n">
        <v>174.44</v>
      </c>
      <c r="I2186" s="17" t="n">
        <f aca="false">ROUND(G2186*H2186,2)</f>
        <v>872.2</v>
      </c>
      <c r="J2186" s="22" t="s">
        <v>725</v>
      </c>
    </row>
    <row r="2187" customFormat="false" ht="15" hidden="false" customHeight="false" outlineLevel="0" collapsed="false">
      <c r="A2187" s="22" t="s">
        <v>1584</v>
      </c>
      <c r="B2187" s="23" t="n">
        <v>46262</v>
      </c>
      <c r="C2187" s="22" t="s">
        <v>957</v>
      </c>
      <c r="D2187" s="22" t="s">
        <v>1625</v>
      </c>
      <c r="E2187" s="21" t="n">
        <v>1084</v>
      </c>
      <c r="F2187" s="22" t="s">
        <v>1628</v>
      </c>
      <c r="G2187" s="27" t="n">
        <v>3</v>
      </c>
      <c r="H2187" s="17" t="n">
        <v>423.13</v>
      </c>
      <c r="I2187" s="17" t="n">
        <f aca="false">ROUND(G2187*H2187,2)</f>
        <v>1269.39</v>
      </c>
      <c r="J2187" s="22" t="s">
        <v>725</v>
      </c>
    </row>
    <row r="2188" customFormat="false" ht="15" hidden="false" customHeight="false" outlineLevel="0" collapsed="false">
      <c r="A2188" s="22" t="s">
        <v>1584</v>
      </c>
      <c r="B2188" s="23" t="n">
        <v>46262</v>
      </c>
      <c r="C2188" s="22" t="s">
        <v>957</v>
      </c>
      <c r="D2188" s="22" t="s">
        <v>1625</v>
      </c>
      <c r="E2188" s="21" t="n">
        <v>1084</v>
      </c>
      <c r="F2188" s="22" t="s">
        <v>1627</v>
      </c>
      <c r="G2188" s="27" t="n">
        <v>42</v>
      </c>
      <c r="H2188" s="17" t="n">
        <v>50.02</v>
      </c>
      <c r="I2188" s="17" t="n">
        <f aca="false">ROUND(G2188*H2188,2)</f>
        <v>2100.84</v>
      </c>
      <c r="J2188" s="22" t="s">
        <v>725</v>
      </c>
    </row>
    <row r="2189" customFormat="false" ht="15" hidden="false" customHeight="false" outlineLevel="0" collapsed="false">
      <c r="A2189" s="22" t="s">
        <v>1584</v>
      </c>
      <c r="B2189" s="23" t="n">
        <v>46262</v>
      </c>
      <c r="C2189" s="22" t="s">
        <v>957</v>
      </c>
      <c r="D2189" s="22" t="s">
        <v>1625</v>
      </c>
      <c r="E2189" s="21" t="n">
        <v>1084</v>
      </c>
      <c r="F2189" s="22" t="s">
        <v>1628</v>
      </c>
      <c r="G2189" s="27" t="n">
        <v>5</v>
      </c>
      <c r="H2189" s="17" t="n">
        <v>397.18</v>
      </c>
      <c r="I2189" s="17" t="n">
        <f aca="false">ROUND(G2189*H2189,2)</f>
        <v>1985.9</v>
      </c>
      <c r="J2189" s="22" t="s">
        <v>725</v>
      </c>
    </row>
    <row r="2190" customFormat="false" ht="15" hidden="false" customHeight="false" outlineLevel="0" collapsed="false">
      <c r="A2190" s="22" t="s">
        <v>1611</v>
      </c>
      <c r="B2190" s="23" t="n">
        <v>46294</v>
      </c>
      <c r="C2190" s="22" t="s">
        <v>929</v>
      </c>
      <c r="D2190" s="22" t="s">
        <v>1637</v>
      </c>
      <c r="E2190" s="21" t="n">
        <v>1085</v>
      </c>
      <c r="F2190" s="22" t="s">
        <v>1638</v>
      </c>
      <c r="G2190" s="27" t="n">
        <v>11</v>
      </c>
      <c r="H2190" s="17" t="n">
        <v>218.22</v>
      </c>
      <c r="I2190" s="17" t="n">
        <f aca="false">ROUND(G2190*H2190,2)</f>
        <v>2400.42</v>
      </c>
      <c r="J2190" s="22" t="s">
        <v>725</v>
      </c>
    </row>
    <row r="2191" customFormat="false" ht="15" hidden="false" customHeight="false" outlineLevel="0" collapsed="false">
      <c r="A2191" s="22" t="s">
        <v>1611</v>
      </c>
      <c r="B2191" s="23" t="n">
        <v>46294</v>
      </c>
      <c r="C2191" s="22" t="s">
        <v>929</v>
      </c>
      <c r="D2191" s="22" t="s">
        <v>1637</v>
      </c>
      <c r="E2191" s="21" t="n">
        <v>1085</v>
      </c>
      <c r="F2191" s="22" t="s">
        <v>1639</v>
      </c>
      <c r="G2191" s="27" t="n">
        <v>1</v>
      </c>
      <c r="H2191" s="17" t="n">
        <v>2095.02</v>
      </c>
      <c r="I2191" s="17" t="n">
        <f aca="false">ROUND(G2191*H2191,2)</f>
        <v>2095.02</v>
      </c>
      <c r="J2191" s="22" t="s">
        <v>725</v>
      </c>
    </row>
    <row r="2192" customFormat="false" ht="15" hidden="false" customHeight="false" outlineLevel="0" collapsed="false">
      <c r="A2192" s="22" t="s">
        <v>1611</v>
      </c>
      <c r="B2192" s="23" t="n">
        <v>46294</v>
      </c>
      <c r="C2192" s="22" t="s">
        <v>929</v>
      </c>
      <c r="D2192" s="22" t="s">
        <v>1637</v>
      </c>
      <c r="E2192" s="21" t="n">
        <v>1085</v>
      </c>
      <c r="F2192" s="22" t="s">
        <v>1638</v>
      </c>
      <c r="G2192" s="27" t="n">
        <v>8</v>
      </c>
      <c r="H2192" s="17" t="n">
        <v>220.25</v>
      </c>
      <c r="I2192" s="17" t="n">
        <f aca="false">ROUND(G2192*H2192,2)</f>
        <v>1762</v>
      </c>
      <c r="J2192" s="22" t="s">
        <v>725</v>
      </c>
    </row>
    <row r="2193" customFormat="false" ht="15" hidden="false" customHeight="false" outlineLevel="0" collapsed="false">
      <c r="A2193" s="22" t="s">
        <v>1600</v>
      </c>
      <c r="B2193" s="23" t="n">
        <v>46280</v>
      </c>
      <c r="C2193" s="22" t="s">
        <v>964</v>
      </c>
      <c r="D2193" s="22" t="s">
        <v>1630</v>
      </c>
      <c r="E2193" s="21" t="n">
        <v>1085</v>
      </c>
      <c r="F2193" s="22" t="s">
        <v>1652</v>
      </c>
      <c r="G2193" s="27" t="n">
        <v>18</v>
      </c>
      <c r="H2193" s="17" t="n">
        <v>71.84</v>
      </c>
      <c r="I2193" s="17" t="n">
        <f aca="false">ROUND(G2193*H2193,2)</f>
        <v>1293.12</v>
      </c>
      <c r="J2193" s="22" t="s">
        <v>725</v>
      </c>
    </row>
    <row r="2194" customFormat="false" ht="15" hidden="false" customHeight="false" outlineLevel="0" collapsed="false">
      <c r="A2194" s="22" t="s">
        <v>1600</v>
      </c>
      <c r="B2194" s="23" t="n">
        <v>46280</v>
      </c>
      <c r="C2194" s="22" t="s">
        <v>964</v>
      </c>
      <c r="D2194" s="22" t="s">
        <v>1630</v>
      </c>
      <c r="E2194" s="21" t="n">
        <v>1085</v>
      </c>
      <c r="F2194" s="22" t="s">
        <v>1652</v>
      </c>
      <c r="G2194" s="27" t="n">
        <v>11</v>
      </c>
      <c r="H2194" s="17" t="n">
        <v>75.74</v>
      </c>
      <c r="I2194" s="17" t="n">
        <f aca="false">ROUND(G2194*H2194,2)</f>
        <v>833.14</v>
      </c>
      <c r="J2194" s="22" t="s">
        <v>725</v>
      </c>
    </row>
    <row r="2195" customFormat="false" ht="15" hidden="false" customHeight="false" outlineLevel="0" collapsed="false">
      <c r="A2195" s="22" t="s">
        <v>1600</v>
      </c>
      <c r="B2195" s="23" t="n">
        <v>46280</v>
      </c>
      <c r="C2195" s="22" t="s">
        <v>964</v>
      </c>
      <c r="D2195" s="22" t="s">
        <v>1630</v>
      </c>
      <c r="E2195" s="21" t="n">
        <v>1085</v>
      </c>
      <c r="F2195" s="22" t="s">
        <v>1632</v>
      </c>
      <c r="G2195" s="27" t="n">
        <v>22</v>
      </c>
      <c r="H2195" s="17" t="n">
        <v>114.65</v>
      </c>
      <c r="I2195" s="17" t="n">
        <f aca="false">ROUND(G2195*H2195,2)</f>
        <v>2522.3</v>
      </c>
      <c r="J2195" s="22" t="s">
        <v>725</v>
      </c>
    </row>
    <row r="2196" customFormat="false" ht="15" hidden="false" customHeight="false" outlineLevel="0" collapsed="false">
      <c r="A2196" s="22" t="s">
        <v>1600</v>
      </c>
      <c r="B2196" s="23" t="n">
        <v>46280</v>
      </c>
      <c r="C2196" s="22" t="s">
        <v>964</v>
      </c>
      <c r="D2196" s="22" t="s">
        <v>1630</v>
      </c>
      <c r="E2196" s="21" t="n">
        <v>1085</v>
      </c>
      <c r="F2196" s="22" t="s">
        <v>1632</v>
      </c>
      <c r="G2196" s="27" t="n">
        <v>8</v>
      </c>
      <c r="H2196" s="17" t="n">
        <v>118.14</v>
      </c>
      <c r="I2196" s="17" t="n">
        <f aca="false">ROUND(G2196*H2196,2)</f>
        <v>945.12</v>
      </c>
      <c r="J2196" s="22" t="s">
        <v>725</v>
      </c>
    </row>
    <row r="2197" customFormat="false" ht="15" hidden="false" customHeight="false" outlineLevel="0" collapsed="false">
      <c r="A2197" s="22" t="s">
        <v>1600</v>
      </c>
      <c r="B2197" s="23" t="n">
        <v>46280</v>
      </c>
      <c r="C2197" s="22" t="s">
        <v>964</v>
      </c>
      <c r="D2197" s="22" t="s">
        <v>1630</v>
      </c>
      <c r="E2197" s="21" t="n">
        <v>1085</v>
      </c>
      <c r="F2197" s="22" t="s">
        <v>1631</v>
      </c>
      <c r="G2197" s="27" t="n">
        <v>7</v>
      </c>
      <c r="H2197" s="17" t="n">
        <v>236.29</v>
      </c>
      <c r="I2197" s="17" t="n">
        <f aca="false">ROUND(G2197*H2197,2)</f>
        <v>1654.03</v>
      </c>
      <c r="J2197" s="22" t="s">
        <v>725</v>
      </c>
    </row>
    <row r="2198" customFormat="false" ht="15" hidden="false" customHeight="false" outlineLevel="0" collapsed="false">
      <c r="A2198" s="22" t="s">
        <v>1610</v>
      </c>
      <c r="B2198" s="23" t="n">
        <v>46293</v>
      </c>
      <c r="C2198" s="22" t="s">
        <v>944</v>
      </c>
      <c r="D2198" s="22" t="s">
        <v>1654</v>
      </c>
      <c r="E2198" s="21" t="n">
        <v>1085</v>
      </c>
      <c r="F2198" s="22" t="s">
        <v>1657</v>
      </c>
      <c r="G2198" s="27" t="n">
        <v>3</v>
      </c>
      <c r="H2198" s="17" t="n">
        <v>717.52</v>
      </c>
      <c r="I2198" s="17" t="n">
        <f aca="false">ROUND(G2198*H2198,2)</f>
        <v>2152.56</v>
      </c>
      <c r="J2198" s="22" t="s">
        <v>725</v>
      </c>
    </row>
    <row r="2199" customFormat="false" ht="15" hidden="false" customHeight="false" outlineLevel="0" collapsed="false">
      <c r="A2199" s="22" t="s">
        <v>1610</v>
      </c>
      <c r="B2199" s="23" t="n">
        <v>46293</v>
      </c>
      <c r="C2199" s="22" t="s">
        <v>944</v>
      </c>
      <c r="D2199" s="22" t="s">
        <v>1654</v>
      </c>
      <c r="E2199" s="21" t="n">
        <v>1085</v>
      </c>
      <c r="F2199" s="22" t="s">
        <v>1655</v>
      </c>
      <c r="G2199" s="27" t="n">
        <v>2</v>
      </c>
      <c r="H2199" s="17" t="n">
        <v>941.99</v>
      </c>
      <c r="I2199" s="17" t="n">
        <f aca="false">ROUND(G2199*H2199,2)</f>
        <v>1883.98</v>
      </c>
      <c r="J2199" s="22" t="s">
        <v>725</v>
      </c>
    </row>
    <row r="2200" customFormat="false" ht="15" hidden="false" customHeight="false" outlineLevel="0" collapsed="false">
      <c r="A2200" s="22" t="s">
        <v>1610</v>
      </c>
      <c r="B2200" s="23" t="n">
        <v>46293</v>
      </c>
      <c r="C2200" s="22" t="s">
        <v>944</v>
      </c>
      <c r="D2200" s="22" t="s">
        <v>1654</v>
      </c>
      <c r="E2200" s="21" t="n">
        <v>1085</v>
      </c>
      <c r="F2200" s="22" t="s">
        <v>1655</v>
      </c>
      <c r="G2200" s="27" t="n">
        <v>1</v>
      </c>
      <c r="H2200" s="17" t="n">
        <v>964.04</v>
      </c>
      <c r="I2200" s="17" t="n">
        <f aca="false">ROUND(G2200*H2200,2)</f>
        <v>964.04</v>
      </c>
      <c r="J2200" s="22" t="s">
        <v>725</v>
      </c>
    </row>
    <row r="2201" customFormat="false" ht="15" hidden="false" customHeight="false" outlineLevel="0" collapsed="false">
      <c r="A2201" s="22" t="s">
        <v>1590</v>
      </c>
      <c r="B2201" s="23" t="n">
        <v>46268</v>
      </c>
      <c r="C2201" s="22" t="s">
        <v>986</v>
      </c>
      <c r="D2201" s="22" t="s">
        <v>1640</v>
      </c>
      <c r="E2201" s="21" t="n">
        <v>1085</v>
      </c>
      <c r="F2201" s="22" t="s">
        <v>1641</v>
      </c>
      <c r="G2201" s="27" t="n">
        <v>1</v>
      </c>
      <c r="H2201" s="17" t="n">
        <v>9424.3</v>
      </c>
      <c r="I2201" s="17" t="n">
        <f aca="false">ROUND(G2201*H2201,2)</f>
        <v>9424.3</v>
      </c>
      <c r="J2201" s="22" t="s">
        <v>725</v>
      </c>
    </row>
    <row r="2203" customFormat="false" ht="15" hidden="false" customHeight="false" outlineLevel="0" collapsed="false">
      <c r="A2203" s="5" t="s">
        <v>183</v>
      </c>
      <c r="I2203" s="24" t="n">
        <f aca="false">SUBTOTAL(109,I2:I2201)</f>
        <v>4855804.49</v>
      </c>
    </row>
  </sheetData>
  <autoFilter ref="A1:J2201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8"/>
    <col collapsed="false" customWidth="true" hidden="false" outlineLevel="0" max="3" min="3" style="0" width="16"/>
    <col collapsed="false" customWidth="true" hidden="false" outlineLevel="0" max="4" min="4" style="0" width="14"/>
    <col collapsed="false" customWidth="true" hidden="false" outlineLevel="0" max="6" min="5" style="0" width="17"/>
    <col collapsed="false" customWidth="true" hidden="false" outlineLevel="0" max="7" min="7" style="0" width="13"/>
  </cols>
  <sheetData>
    <row r="1" customFormat="false" ht="31.5" hidden="false" customHeight="true" outlineLevel="0" collapsed="false">
      <c r="A1" s="20" t="s">
        <v>926</v>
      </c>
      <c r="B1" s="20" t="s">
        <v>14</v>
      </c>
      <c r="C1" s="20" t="s">
        <v>1659</v>
      </c>
      <c r="D1" s="20" t="s">
        <v>1660</v>
      </c>
      <c r="E1" s="20" t="s">
        <v>1661</v>
      </c>
      <c r="F1" s="20" t="s">
        <v>1662</v>
      </c>
      <c r="G1" s="20" t="s">
        <v>1663</v>
      </c>
    </row>
    <row r="2" customFormat="false" ht="15" hidden="false" customHeight="false" outlineLevel="0" collapsed="false">
      <c r="A2" s="26" t="n">
        <v>45931</v>
      </c>
      <c r="B2" s="12" t="n">
        <f aca="false">COUNTIFS(Bills!$I$2:$I$668,A2)</f>
        <v>5</v>
      </c>
      <c r="C2" s="17" t="n">
        <f aca="false">SUMIFS(Bills!$F$2:$F$668,Bills!$I$2:$I$668,A2)</f>
        <v>20721.44</v>
      </c>
      <c r="D2" s="17" t="n">
        <f aca="false">SUMIFS(Bills!$G$2:$G$668,Bills!$I$2:$I$668,A2)</f>
        <v>2072.15</v>
      </c>
      <c r="E2" s="17" t="n">
        <f aca="false">SUMIFS(Bills!$H$2:$H$668,Bills!$I$2:$I$668,A2)</f>
        <v>22793.59</v>
      </c>
      <c r="F2" s="17" t="n">
        <v>22793.59</v>
      </c>
      <c r="G2" s="17" t="n">
        <f aca="false">E2-F2</f>
        <v>0</v>
      </c>
    </row>
    <row r="3" customFormat="false" ht="15" hidden="false" customHeight="false" outlineLevel="0" collapsed="false">
      <c r="A3" s="26" t="n">
        <v>45962</v>
      </c>
      <c r="B3" s="12" t="n">
        <f aca="false">COUNTIFS(Bills!$I$2:$I$668,A3)</f>
        <v>22</v>
      </c>
      <c r="C3" s="17" t="n">
        <f aca="false">SUMIFS(Bills!$F$2:$F$668,Bills!$I$2:$I$668,A3)</f>
        <v>156766.44</v>
      </c>
      <c r="D3" s="17" t="n">
        <f aca="false">SUMIFS(Bills!$G$2:$G$668,Bills!$I$2:$I$668,A3)</f>
        <v>15676.65</v>
      </c>
      <c r="E3" s="17" t="n">
        <f aca="false">SUMIFS(Bills!$H$2:$H$668,Bills!$I$2:$I$668,A3)</f>
        <v>172443.09</v>
      </c>
      <c r="F3" s="17" t="n">
        <v>172443.09</v>
      </c>
      <c r="G3" s="17" t="n">
        <f aca="false">E3-F3</f>
        <v>0</v>
      </c>
    </row>
    <row r="4" customFormat="false" ht="15" hidden="false" customHeight="false" outlineLevel="0" collapsed="false">
      <c r="A4" s="26" t="n">
        <v>45992</v>
      </c>
      <c r="B4" s="12" t="n">
        <f aca="false">COUNTIFS(Bills!$I$2:$I$668,A4)</f>
        <v>45</v>
      </c>
      <c r="C4" s="17" t="n">
        <f aca="false">SUMIFS(Bills!$F$2:$F$668,Bills!$I$2:$I$668,A4)</f>
        <v>354718.06</v>
      </c>
      <c r="D4" s="17" t="n">
        <f aca="false">SUMIFS(Bills!$G$2:$G$668,Bills!$I$2:$I$668,A4)</f>
        <v>35471.83</v>
      </c>
      <c r="E4" s="17" t="n">
        <f aca="false">SUMIFS(Bills!$H$2:$H$668,Bills!$I$2:$I$668,A4)</f>
        <v>390189.89</v>
      </c>
      <c r="F4" s="17" t="n">
        <v>390189.89</v>
      </c>
      <c r="G4" s="17" t="n">
        <f aca="false">E4-F4</f>
        <v>0</v>
      </c>
    </row>
    <row r="5" customFormat="false" ht="15" hidden="false" customHeight="false" outlineLevel="0" collapsed="false">
      <c r="A5" s="26" t="n">
        <v>46023</v>
      </c>
      <c r="B5" s="12" t="n">
        <f aca="false">COUNTIFS(Bills!$I$2:$I$668,A5)</f>
        <v>51</v>
      </c>
      <c r="C5" s="17" t="n">
        <f aca="false">SUMIFS(Bills!$F$2:$F$668,Bills!$I$2:$I$668,A5)</f>
        <v>400997.78</v>
      </c>
      <c r="D5" s="17" t="n">
        <f aca="false">SUMIFS(Bills!$G$2:$G$668,Bills!$I$2:$I$668,A5)</f>
        <v>40099.78</v>
      </c>
      <c r="E5" s="17" t="n">
        <f aca="false">SUMIFS(Bills!$H$2:$H$668,Bills!$I$2:$I$668,A5)</f>
        <v>441097.56</v>
      </c>
      <c r="F5" s="17" t="n">
        <v>441097.56</v>
      </c>
      <c r="G5" s="17" t="n">
        <f aca="false">E5-F5</f>
        <v>0</v>
      </c>
    </row>
    <row r="6" customFormat="false" ht="15" hidden="false" customHeight="false" outlineLevel="0" collapsed="false">
      <c r="A6" s="26" t="n">
        <v>46054</v>
      </c>
      <c r="B6" s="12" t="n">
        <f aca="false">COUNTIFS(Bills!$I$2:$I$668,A6)</f>
        <v>69</v>
      </c>
      <c r="C6" s="17" t="n">
        <f aca="false">SUMIFS(Bills!$F$2:$F$668,Bills!$I$2:$I$668,A6)</f>
        <v>525079.99</v>
      </c>
      <c r="D6" s="17" t="n">
        <f aca="false">SUMIFS(Bills!$G$2:$G$668,Bills!$I$2:$I$668,A6)</f>
        <v>52508.03</v>
      </c>
      <c r="E6" s="17" t="n">
        <f aca="false">SUMIFS(Bills!$H$2:$H$668,Bills!$I$2:$I$668,A6)</f>
        <v>577588.02</v>
      </c>
      <c r="F6" s="17" t="n">
        <v>577588.02</v>
      </c>
      <c r="G6" s="17" t="n">
        <f aca="false">E6-F6</f>
        <v>0</v>
      </c>
    </row>
    <row r="7" customFormat="false" ht="15" hidden="false" customHeight="false" outlineLevel="0" collapsed="false">
      <c r="A7" s="26" t="n">
        <v>46082</v>
      </c>
      <c r="B7" s="12" t="n">
        <f aca="false">COUNTIFS(Bills!$I$2:$I$668,A7)</f>
        <v>98</v>
      </c>
      <c r="C7" s="17" t="n">
        <f aca="false">SUMIFS(Bills!$F$2:$F$668,Bills!$I$2:$I$668,A7)</f>
        <v>718219.39</v>
      </c>
      <c r="D7" s="17" t="n">
        <f aca="false">SUMIFS(Bills!$G$2:$G$668,Bills!$I$2:$I$668,A7)</f>
        <v>71822</v>
      </c>
      <c r="E7" s="17" t="n">
        <f aca="false">SUMIFS(Bills!$H$2:$H$668,Bills!$I$2:$I$668,A7)</f>
        <v>790041.39</v>
      </c>
      <c r="F7" s="17" t="n">
        <v>790041.39</v>
      </c>
      <c r="G7" s="17" t="n">
        <f aca="false">E7-F7</f>
        <v>0</v>
      </c>
    </row>
    <row r="8" customFormat="false" ht="15" hidden="false" customHeight="false" outlineLevel="0" collapsed="false">
      <c r="A8" s="26" t="n">
        <v>46113</v>
      </c>
      <c r="B8" s="12" t="n">
        <f aca="false">COUNTIFS(Bills!$I$2:$I$668,A8)</f>
        <v>80</v>
      </c>
      <c r="C8" s="17" t="n">
        <f aca="false">SUMIFS(Bills!$F$2:$F$668,Bills!$I$2:$I$668,A8)</f>
        <v>489787.42</v>
      </c>
      <c r="D8" s="17" t="n">
        <f aca="false">SUMIFS(Bills!$G$2:$G$668,Bills!$I$2:$I$668,A8)</f>
        <v>48978.8</v>
      </c>
      <c r="E8" s="17" t="n">
        <f aca="false">SUMIFS(Bills!$H$2:$H$668,Bills!$I$2:$I$668,A8)</f>
        <v>538766.22</v>
      </c>
      <c r="F8" s="17" t="n">
        <v>538766.22</v>
      </c>
      <c r="G8" s="17" t="n">
        <f aca="false">E8-F8</f>
        <v>0</v>
      </c>
    </row>
    <row r="9" customFormat="false" ht="15" hidden="false" customHeight="false" outlineLevel="0" collapsed="false">
      <c r="A9" s="26" t="n">
        <v>46143</v>
      </c>
      <c r="B9" s="12" t="n">
        <f aca="false">COUNTIFS(Bills!$I$2:$I$668,A9)</f>
        <v>92</v>
      </c>
      <c r="C9" s="17" t="n">
        <f aca="false">SUMIFS(Bills!$F$2:$F$668,Bills!$I$2:$I$668,A9)</f>
        <v>648761.44</v>
      </c>
      <c r="D9" s="17" t="n">
        <f aca="false">SUMIFS(Bills!$G$2:$G$668,Bills!$I$2:$I$668,A9)</f>
        <v>64876.19</v>
      </c>
      <c r="E9" s="17" t="n">
        <f aca="false">SUMIFS(Bills!$H$2:$H$668,Bills!$I$2:$I$668,A9)</f>
        <v>713637.63</v>
      </c>
      <c r="F9" s="17" t="n">
        <v>713637.63</v>
      </c>
      <c r="G9" s="17" t="n">
        <f aca="false">E9-F9</f>
        <v>0</v>
      </c>
    </row>
    <row r="10" customFormat="false" ht="15" hidden="false" customHeight="false" outlineLevel="0" collapsed="false">
      <c r="A10" s="26" t="n">
        <v>46174</v>
      </c>
      <c r="B10" s="12" t="n">
        <f aca="false">COUNTIFS(Bills!$I$2:$I$668,A10)</f>
        <v>73</v>
      </c>
      <c r="C10" s="17" t="n">
        <f aca="false">SUMIFS(Bills!$F$2:$F$668,Bills!$I$2:$I$668,A10)</f>
        <v>653983.54</v>
      </c>
      <c r="D10" s="17" t="n">
        <f aca="false">SUMIFS(Bills!$G$2:$G$668,Bills!$I$2:$I$668,A10)</f>
        <v>65398.37</v>
      </c>
      <c r="E10" s="17" t="n">
        <f aca="false">SUMIFS(Bills!$H$2:$H$668,Bills!$I$2:$I$668,A10)</f>
        <v>719381.91</v>
      </c>
      <c r="F10" s="17" t="n">
        <v>719381.91</v>
      </c>
      <c r="G10" s="17" t="n">
        <f aca="false">E10-F10</f>
        <v>0</v>
      </c>
    </row>
    <row r="11" customFormat="false" ht="15" hidden="false" customHeight="false" outlineLevel="0" collapsed="false">
      <c r="A11" s="26" t="n">
        <v>46204</v>
      </c>
      <c r="B11" s="12" t="n">
        <f aca="false">COUNTIFS(Bills!$I$2:$I$668,A11)</f>
        <v>46</v>
      </c>
      <c r="C11" s="17" t="n">
        <f aca="false">SUMIFS(Bills!$F$2:$F$668,Bills!$I$2:$I$668,A11)</f>
        <v>340786.52</v>
      </c>
      <c r="D11" s="17" t="n">
        <f aca="false">SUMIFS(Bills!$G$2:$G$668,Bills!$I$2:$I$668,A11)</f>
        <v>34078.66</v>
      </c>
      <c r="E11" s="17" t="n">
        <f aca="false">SUMIFS(Bills!$H$2:$H$668,Bills!$I$2:$I$668,A11)</f>
        <v>374865.18</v>
      </c>
      <c r="F11" s="17" t="n">
        <v>374865.18</v>
      </c>
      <c r="G11" s="17" t="n">
        <f aca="false">E11-F11</f>
        <v>0</v>
      </c>
    </row>
    <row r="12" customFormat="false" ht="15" hidden="false" customHeight="false" outlineLevel="0" collapsed="false">
      <c r="A12" s="26" t="n">
        <v>46235</v>
      </c>
      <c r="B12" s="12" t="n">
        <f aca="false">COUNTIFS(Bills!$I$2:$I$668,A12)</f>
        <v>60</v>
      </c>
      <c r="C12" s="17" t="n">
        <f aca="false">SUMIFS(Bills!$F$2:$F$668,Bills!$I$2:$I$668,A12)</f>
        <v>345208.86</v>
      </c>
      <c r="D12" s="17" t="n">
        <f aca="false">SUMIFS(Bills!$G$2:$G$668,Bills!$I$2:$I$668,A12)</f>
        <v>34520.9</v>
      </c>
      <c r="E12" s="17" t="n">
        <f aca="false">SUMIFS(Bills!$H$2:$H$668,Bills!$I$2:$I$668,A12)</f>
        <v>379729.76</v>
      </c>
      <c r="F12" s="17" t="n">
        <v>379729.76</v>
      </c>
      <c r="G12" s="17" t="n">
        <f aca="false">E12-F12</f>
        <v>0</v>
      </c>
    </row>
    <row r="13" customFormat="false" ht="15" hidden="false" customHeight="false" outlineLevel="0" collapsed="false">
      <c r="A13" s="26" t="n">
        <v>46266</v>
      </c>
      <c r="B13" s="12" t="n">
        <f aca="false">COUNTIFS(Bills!$I$2:$I$668,A13)</f>
        <v>26</v>
      </c>
      <c r="C13" s="17" t="n">
        <f aca="false">SUMIFS(Bills!$F$2:$F$668,Bills!$I$2:$I$668,A13)</f>
        <v>200773.61</v>
      </c>
      <c r="D13" s="17" t="n">
        <f aca="false">SUMIFS(Bills!$G$2:$G$668,Bills!$I$2:$I$668,A13)</f>
        <v>20077.37</v>
      </c>
      <c r="E13" s="17" t="n">
        <f aca="false">SUMIFS(Bills!$H$2:$H$668,Bills!$I$2:$I$668,A13)</f>
        <v>220850.98</v>
      </c>
      <c r="F13" s="17" t="n">
        <v>220850.98</v>
      </c>
      <c r="G13" s="17" t="n">
        <f aca="false">E13-F13</f>
        <v>0</v>
      </c>
    </row>
    <row r="15" customFormat="false" ht="15" hidden="false" customHeight="false" outlineLevel="0" collapsed="false">
      <c r="A15" s="5" t="s">
        <v>183</v>
      </c>
      <c r="B15" s="25" t="n">
        <f aca="false">SUBTOTAL(109,B2:B13)</f>
        <v>667</v>
      </c>
      <c r="C15" s="24" t="n">
        <f aca="false">SUBTOTAL(109,C2:C13)</f>
        <v>4855804.49</v>
      </c>
      <c r="D15" s="24" t="n">
        <f aca="false">SUBTOTAL(109,D2:D13)</f>
        <v>485580.73</v>
      </c>
      <c r="E15" s="24" t="n">
        <f aca="false">SUBTOTAL(109,E2:E13)</f>
        <v>5341385.22</v>
      </c>
      <c r="F15" s="24" t="n">
        <f aca="false">SUBTOTAL(109,F2:F13)</f>
        <v>5341385.22</v>
      </c>
      <c r="G15" s="24" t="n">
        <f aca="false">SUBTOTAL(109,G2:G13)</f>
        <v>0</v>
      </c>
    </row>
  </sheetData>
  <autoFilter ref="A1:G13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8"/>
    <col collapsed="false" customWidth="true" hidden="false" outlineLevel="0" max="3" min="3" style="0" width="10"/>
    <col collapsed="false" customWidth="true" hidden="false" outlineLevel="0" max="6" min="4" style="0" width="16"/>
    <col collapsed="false" customWidth="true" hidden="false" outlineLevel="0" max="8" min="7" style="0" width="11"/>
  </cols>
  <sheetData>
    <row r="1" customFormat="false" ht="31.5" hidden="false" customHeight="true" outlineLevel="0" collapsed="false">
      <c r="A1" s="20" t="s">
        <v>77</v>
      </c>
      <c r="B1" s="20" t="s">
        <v>8</v>
      </c>
      <c r="C1" s="20" t="s">
        <v>33</v>
      </c>
      <c r="D1" s="20" t="s">
        <v>1664</v>
      </c>
      <c r="E1" s="20" t="s">
        <v>1665</v>
      </c>
      <c r="F1" s="20" t="s">
        <v>1666</v>
      </c>
      <c r="G1" s="20" t="s">
        <v>49</v>
      </c>
      <c r="H1" s="20" t="s">
        <v>51</v>
      </c>
    </row>
    <row r="2" customFormat="false" ht="15" hidden="false" customHeight="false" outlineLevel="0" collapsed="false">
      <c r="A2" s="22" t="s">
        <v>99</v>
      </c>
      <c r="B2" s="12" t="n">
        <f aca="false">COUNTIFS(Jobs!$C$2:$C$86,A2)</f>
        <v>28</v>
      </c>
      <c r="C2" s="12" t="n">
        <f aca="false">COUNTIFS(Jobs!$C$2:$C$86,A2,Jobs!$D$2:$D$86,"Complete")</f>
        <v>26</v>
      </c>
      <c r="D2" s="15" t="n">
        <f aca="false">SUMIFS(Jobs!$N$2:$N$86,Jobs!$C$2:$C$86,A2,Jobs!$D$2:$D$86,"Complete")</f>
        <v>1056200</v>
      </c>
      <c r="E2" s="15" t="n">
        <f aca="false">SUMIFS(Jobs!$P$2:$P$86,Jobs!$C$2:$C$86,A2,Jobs!$D$2:$D$86,"Complete")</f>
        <v>1072050</v>
      </c>
      <c r="F2" s="15" t="n">
        <f aca="false">SUMIFS(Jobs!$M$2:$M$86,Jobs!$C$2:$C$86,A2,Jobs!$D$2:$D$86,"Complete")</f>
        <v>991833</v>
      </c>
      <c r="G2" s="19" t="n">
        <f aca="false">IF(D2=0,"",(D2-F2)/D2)</f>
        <v>0.0609420564287067</v>
      </c>
      <c r="H2" s="19" t="n">
        <f aca="false">IF(E2=0,"",(E2-F2)/E2)</f>
        <v>0.0748258010353995</v>
      </c>
    </row>
    <row r="3" customFormat="false" ht="15" hidden="false" customHeight="false" outlineLevel="0" collapsed="false">
      <c r="A3" s="22" t="s">
        <v>93</v>
      </c>
      <c r="B3" s="12" t="n">
        <f aca="false">COUNTIFS(Jobs!$C$2:$C$86,A3)</f>
        <v>16</v>
      </c>
      <c r="C3" s="12" t="n">
        <f aca="false">COUNTIFS(Jobs!$C$2:$C$86,A3,Jobs!$D$2:$D$86,"Complete")</f>
        <v>16</v>
      </c>
      <c r="D3" s="15" t="n">
        <f aca="false">SUMIFS(Jobs!$N$2:$N$86,Jobs!$C$2:$C$86,A3,Jobs!$D$2:$D$86,"Complete")</f>
        <v>1154850</v>
      </c>
      <c r="E3" s="15" t="n">
        <f aca="false">SUMIFS(Jobs!$P$2:$P$86,Jobs!$C$2:$C$86,A3,Jobs!$D$2:$D$86,"Complete")</f>
        <v>1161650</v>
      </c>
      <c r="F3" s="15" t="n">
        <f aca="false">SUMIFS(Jobs!$M$2:$M$86,Jobs!$C$2:$C$86,A3,Jobs!$D$2:$D$86,"Complete")</f>
        <v>1081920</v>
      </c>
      <c r="G3" s="19" t="n">
        <f aca="false">IF(D3=0,"",(D3-F3)/D3)</f>
        <v>0.0631510585790362</v>
      </c>
      <c r="H3" s="19" t="n">
        <f aca="false">IF(E3=0,"",(E3-F3)/E3)</f>
        <v>0.0686351310635734</v>
      </c>
    </row>
    <row r="4" customFormat="false" ht="15" hidden="false" customHeight="false" outlineLevel="0" collapsed="false">
      <c r="A4" s="22" t="s">
        <v>90</v>
      </c>
      <c r="B4" s="12" t="n">
        <f aca="false">COUNTIFS(Jobs!$C$2:$C$86,A4)</f>
        <v>18</v>
      </c>
      <c r="C4" s="12" t="n">
        <f aca="false">COUNTIFS(Jobs!$C$2:$C$86,A4,Jobs!$D$2:$D$86,"Complete")</f>
        <v>18</v>
      </c>
      <c r="D4" s="15" t="n">
        <f aca="false">SUMIFS(Jobs!$N$2:$N$86,Jobs!$C$2:$C$86,A4,Jobs!$D$2:$D$86,"Complete")</f>
        <v>547800</v>
      </c>
      <c r="E4" s="15" t="n">
        <f aca="false">SUMIFS(Jobs!$P$2:$P$86,Jobs!$C$2:$C$86,A4,Jobs!$D$2:$D$86,"Complete")</f>
        <v>548600</v>
      </c>
      <c r="F4" s="15" t="n">
        <f aca="false">SUMIFS(Jobs!$M$2:$M$86,Jobs!$C$2:$C$86,A4,Jobs!$D$2:$D$86,"Complete")</f>
        <v>507976</v>
      </c>
      <c r="G4" s="19" t="n">
        <f aca="false">IF(D4=0,"",(D4-F4)/D4)</f>
        <v>0.0726980649872216</v>
      </c>
      <c r="H4" s="19" t="n">
        <f aca="false">IF(E4=0,"",(E4-F4)/E4)</f>
        <v>0.0740503098796938</v>
      </c>
    </row>
    <row r="5" customFormat="false" ht="15" hidden="false" customHeight="false" outlineLevel="0" collapsed="false">
      <c r="A5" s="22" t="s">
        <v>104</v>
      </c>
      <c r="B5" s="12" t="n">
        <f aca="false">COUNTIFS(Jobs!$C$2:$C$86,A5)</f>
        <v>12</v>
      </c>
      <c r="C5" s="12" t="n">
        <f aca="false">COUNTIFS(Jobs!$C$2:$C$86,A5,Jobs!$D$2:$D$86,"Complete")</f>
        <v>9</v>
      </c>
      <c r="D5" s="15" t="n">
        <f aca="false">SUMIFS(Jobs!$N$2:$N$86,Jobs!$C$2:$C$86,A5,Jobs!$D$2:$D$86,"Complete")</f>
        <v>1911250</v>
      </c>
      <c r="E5" s="15" t="n">
        <f aca="false">SUMIFS(Jobs!$P$2:$P$86,Jobs!$C$2:$C$86,A5,Jobs!$D$2:$D$86,"Complete")</f>
        <v>1969600</v>
      </c>
      <c r="F5" s="15" t="n">
        <f aca="false">SUMIFS(Jobs!$M$2:$M$86,Jobs!$C$2:$C$86,A5,Jobs!$D$2:$D$86,"Complete")</f>
        <v>1771087</v>
      </c>
      <c r="G5" s="19" t="n">
        <f aca="false">IF(D5=0,"",(D5-F5)/D5)</f>
        <v>0.0733357750163506</v>
      </c>
      <c r="H5" s="19" t="n">
        <f aca="false">IF(E5=0,"",(E5-F5)/E5)</f>
        <v>0.100788484971568</v>
      </c>
    </row>
    <row r="6" customFormat="false" ht="15" hidden="false" customHeight="false" outlineLevel="0" collapsed="false">
      <c r="A6" s="22" t="s">
        <v>102</v>
      </c>
      <c r="B6" s="12" t="n">
        <f aca="false">COUNTIFS(Jobs!$C$2:$C$86,A6)</f>
        <v>3</v>
      </c>
      <c r="C6" s="12" t="n">
        <f aca="false">COUNTIFS(Jobs!$C$2:$C$86,A6,Jobs!$D$2:$D$86,"Complete")</f>
        <v>2</v>
      </c>
      <c r="D6" s="15" t="n">
        <f aca="false">SUMIFS(Jobs!$N$2:$N$86,Jobs!$C$2:$C$86,A6,Jobs!$D$2:$D$86,"Complete")</f>
        <v>473050</v>
      </c>
      <c r="E6" s="15" t="n">
        <f aca="false">SUMIFS(Jobs!$P$2:$P$86,Jobs!$C$2:$C$86,A6,Jobs!$D$2:$D$86,"Complete")</f>
        <v>485300</v>
      </c>
      <c r="F6" s="15" t="n">
        <f aca="false">SUMIFS(Jobs!$M$2:$M$86,Jobs!$C$2:$C$86,A6,Jobs!$D$2:$D$86,"Complete")</f>
        <v>388546</v>
      </c>
      <c r="G6" s="19" t="n">
        <f aca="false">IF(D6=0,"",(D6-F6)/D6)</f>
        <v>0.178636507768735</v>
      </c>
      <c r="H6" s="19" t="n">
        <f aca="false">IF(E6=0,"",(E6-F6)/E6)</f>
        <v>0.199369462188337</v>
      </c>
    </row>
    <row r="7" customFormat="false" ht="15" hidden="false" customHeight="false" outlineLevel="0" collapsed="false">
      <c r="A7" s="22" t="s">
        <v>95</v>
      </c>
      <c r="B7" s="12" t="n">
        <f aca="false">COUNTIFS(Jobs!$C$2:$C$86,A7)</f>
        <v>2</v>
      </c>
      <c r="C7" s="12" t="n">
        <f aca="false">COUNTIFS(Jobs!$C$2:$C$86,A7,Jobs!$D$2:$D$86,"Complete")</f>
        <v>1</v>
      </c>
      <c r="D7" s="15" t="n">
        <f aca="false">SUMIFS(Jobs!$N$2:$N$86,Jobs!$C$2:$C$86,A7,Jobs!$D$2:$D$86,"Complete")</f>
        <v>370950</v>
      </c>
      <c r="E7" s="15" t="n">
        <f aca="false">SUMIFS(Jobs!$P$2:$P$86,Jobs!$C$2:$C$86,A7,Jobs!$D$2:$D$86,"Complete")</f>
        <v>392750</v>
      </c>
      <c r="F7" s="15" t="n">
        <f aca="false">SUMIFS(Jobs!$M$2:$M$86,Jobs!$C$2:$C$86,A7,Jobs!$D$2:$D$86,"Complete")</f>
        <v>332174</v>
      </c>
      <c r="G7" s="19" t="n">
        <f aca="false">IF(D7=0,"",(D7-F7)/D7)</f>
        <v>0.104531608033428</v>
      </c>
      <c r="H7" s="19" t="n">
        <f aca="false">IF(E7=0,"",(E7-F7)/E7)</f>
        <v>0.154235518777849</v>
      </c>
    </row>
    <row r="8" customFormat="false" ht="15" hidden="false" customHeight="false" outlineLevel="0" collapsed="false">
      <c r="A8" s="22" t="s">
        <v>115</v>
      </c>
      <c r="B8" s="12" t="n">
        <f aca="false">COUNTIFS(Jobs!$C$2:$C$86,A8)</f>
        <v>6</v>
      </c>
      <c r="C8" s="12" t="n">
        <f aca="false">COUNTIFS(Jobs!$C$2:$C$86,A8,Jobs!$D$2:$D$86,"Complete")</f>
        <v>4</v>
      </c>
      <c r="D8" s="15" t="n">
        <f aca="false">SUMIFS(Jobs!$N$2:$N$86,Jobs!$C$2:$C$86,A8,Jobs!$D$2:$D$86,"Complete")</f>
        <v>954350</v>
      </c>
      <c r="E8" s="15" t="n">
        <f aca="false">SUMIFS(Jobs!$P$2:$P$86,Jobs!$C$2:$C$86,A8,Jobs!$D$2:$D$86,"Complete")</f>
        <v>980700</v>
      </c>
      <c r="F8" s="15" t="n">
        <f aca="false">SUMIFS(Jobs!$M$2:$M$86,Jobs!$C$2:$C$86,A8,Jobs!$D$2:$D$86,"Complete")</f>
        <v>893290</v>
      </c>
      <c r="G8" s="19" t="n">
        <f aca="false">IF(D8=0,"",(D8-F8)/D8)</f>
        <v>0.063980719861686</v>
      </c>
      <c r="H8" s="19" t="n">
        <f aca="false">IF(E8=0,"",(E8-F8)/E8)</f>
        <v>0.0891302131130825</v>
      </c>
    </row>
    <row r="9" customFormat="false" ht="15" hidden="false" customHeight="false" outlineLevel="0" collapsed="false">
      <c r="A9" s="5" t="s">
        <v>1667</v>
      </c>
      <c r="B9" s="28" t="n">
        <f aca="false">SUM(B2:B8)</f>
        <v>85</v>
      </c>
      <c r="C9" s="28" t="n">
        <f aca="false">SUM(C2:C8)</f>
        <v>76</v>
      </c>
      <c r="D9" s="29" t="n">
        <f aca="false">SUM(D2:D8)</f>
        <v>6468450</v>
      </c>
      <c r="E9" s="29" t="n">
        <f aca="false">SUM(E2:E8)</f>
        <v>6610650</v>
      </c>
      <c r="F9" s="29" t="n">
        <f aca="false">SUM(F2:F8)</f>
        <v>5966826</v>
      </c>
      <c r="G9" s="30" t="n">
        <f aca="false">(D9-F9)/D9</f>
        <v>0.0775493356213622</v>
      </c>
      <c r="H9" s="30" t="n">
        <f aca="false">(E9-F9)/E9</f>
        <v>0.0973919357400558</v>
      </c>
    </row>
  </sheetData>
  <autoFilter ref="A1:H8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9"/>
    <col collapsed="false" customWidth="true" hidden="false" outlineLevel="0" max="3" min="3" style="0" width="16"/>
  </cols>
  <sheetData>
    <row r="1" customFormat="false" ht="31.5" hidden="false" customHeight="true" outlineLevel="0" collapsed="false">
      <c r="A1" s="20" t="s">
        <v>22</v>
      </c>
      <c r="B1" s="20" t="s">
        <v>10</v>
      </c>
      <c r="C1" s="20" t="s">
        <v>187</v>
      </c>
    </row>
    <row r="2" customFormat="false" ht="15" hidden="false" customHeight="false" outlineLevel="0" collapsed="false">
      <c r="A2" s="22" t="s">
        <v>70</v>
      </c>
      <c r="B2" s="12" t="n">
        <f aca="false">COUNTIFS(Quotes!$E$2:$E$421,A2)</f>
        <v>85</v>
      </c>
      <c r="C2" s="15" t="n">
        <f aca="false">SUMIFS(Quotes!$D$2:$D$421,Quotes!$E$2:$E$421,A2)</f>
        <v>7725000</v>
      </c>
    </row>
    <row r="3" customFormat="false" ht="15" hidden="false" customHeight="false" outlineLevel="0" collapsed="false">
      <c r="A3" s="22" t="s">
        <v>71</v>
      </c>
      <c r="B3" s="12" t="n">
        <f aca="false">COUNTIFS(Quotes!$E$2:$E$421,A3)</f>
        <v>128</v>
      </c>
      <c r="C3" s="15" t="n">
        <f aca="false">SUMIFS(Quotes!$D$2:$D$421,Quotes!$E$2:$E$421,A3)</f>
        <v>11455500</v>
      </c>
    </row>
    <row r="4" customFormat="false" ht="15" hidden="false" customHeight="false" outlineLevel="0" collapsed="false">
      <c r="A4" s="22" t="s">
        <v>72</v>
      </c>
      <c r="B4" s="12" t="n">
        <f aca="false">COUNTIFS(Quotes!$E$2:$E$421,A4)</f>
        <v>152</v>
      </c>
      <c r="C4" s="15" t="n">
        <f aca="false">SUMIFS(Quotes!$D$2:$D$421,Quotes!$E$2:$E$421,A4)</f>
        <v>15617500</v>
      </c>
    </row>
    <row r="5" customFormat="false" ht="15" hidden="false" customHeight="false" outlineLevel="0" collapsed="false">
      <c r="A5" s="22" t="s">
        <v>73</v>
      </c>
      <c r="B5" s="12" t="n">
        <f aca="false">COUNTIFS(Quotes!$E$2:$E$421,A5)</f>
        <v>55</v>
      </c>
      <c r="C5" s="15" t="n">
        <f aca="false">SUMIFS(Quotes!$D$2:$D$421,Quotes!$E$2:$E$421,A5)</f>
        <v>4095000</v>
      </c>
    </row>
    <row r="7" customFormat="false" ht="15" hidden="false" customHeight="false" outlineLevel="0" collapsed="false">
      <c r="A7" s="5" t="s">
        <v>1668</v>
      </c>
      <c r="B7" s="28" t="n">
        <f aca="false">SUM(B2:B5)</f>
        <v>420</v>
      </c>
      <c r="C7" s="29" t="n">
        <f aca="false">SUM(C2:C5)</f>
        <v>38893000</v>
      </c>
    </row>
  </sheetData>
  <autoFilter ref="A1:C5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LibreOffice/25.2.3.2$Linux_X86_64 LibreOffice_project/520$Build-2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2026-10-27T20:40:11Z</dcterms:created>
  <dc:creator>openpyxl</dc:creator>
  <dc:description/>
  <dc:language>en-US</dc:language>
  <cp:lastModifiedBy/>
  <dcterms:modified xsi:type="dcterms:W3CDTF">2026-10-27T20:40:11Z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